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710" yWindow="4170" windowWidth="18900" windowHeight="11055"/>
  </bookViews>
  <sheets>
    <sheet name="원가" sheetId="10" r:id="rId1"/>
    <sheet name="공종별집계표" sheetId="9" r:id="rId2"/>
    <sheet name="공종별내역서" sheetId="8" r:id="rId3"/>
    <sheet name="일위대가목록" sheetId="7" r:id="rId4"/>
    <sheet name="일위대가" sheetId="6" r:id="rId5"/>
    <sheet name="중기단가목록" sheetId="5" r:id="rId6"/>
    <sheet name="중기단가산출서" sheetId="4" r:id="rId7"/>
    <sheet name="단가대비표" sheetId="3" r:id="rId8"/>
    <sheet name=" 공사설정 " sheetId="2" r:id="rId9"/>
    <sheet name="Sheet1" sheetId="1" r:id="rId10"/>
  </sheets>
  <definedNames>
    <definedName name="_xlnm.Database">#REF!</definedName>
    <definedName name="_xlnm.Print_Area" localSheetId="2">공종별내역서!$A$1:$M$29</definedName>
    <definedName name="_xlnm.Print_Area" localSheetId="1">공종별집계표!$A$1:$M$29</definedName>
    <definedName name="_xlnm.Print_Area" localSheetId="7">단가대비표!$A$1:$X$10</definedName>
    <definedName name="_xlnm.Print_Area" localSheetId="0">원가!$A$1:$D$45</definedName>
    <definedName name="_xlnm.Print_Area" localSheetId="4">일위대가!$A$1:$M$5</definedName>
    <definedName name="_xlnm.Print_Area" localSheetId="3">일위대가목록!$A$1:$M$4</definedName>
    <definedName name="_xlnm.Print_Area" localSheetId="5">중기단가목록!$A$1:$J$4</definedName>
    <definedName name="_xlnm.Print_Area" localSheetId="6">중기단가산출서!$A$1:$F$6</definedName>
    <definedName name="_xlnm.Print_Titles" localSheetId="2">공종별내역서!$1:$3</definedName>
    <definedName name="_xlnm.Print_Titles" localSheetId="1">공종별집계표!$1:$4</definedName>
    <definedName name="_xlnm.Print_Titles" localSheetId="7">단가대비표!$1:$4</definedName>
    <definedName name="_xlnm.Print_Titles" localSheetId="4">일위대가!$1:$3</definedName>
    <definedName name="_xlnm.Print_Titles" localSheetId="3">일위대가목록!$1:$3</definedName>
    <definedName name="_xlnm.Print_Titles" localSheetId="5">중기단가목록!$1:$3</definedName>
    <definedName name="_xlnm.Print_Titles" localSheetId="6">중기단가산출서!$1:$3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0" l="1"/>
  <c r="D53" i="10"/>
  <c r="D51" i="10"/>
  <c r="D23" i="10"/>
  <c r="D8" i="10"/>
  <c r="D20" i="10" s="1"/>
  <c r="D22" i="10" s="1"/>
  <c r="D6" i="10"/>
  <c r="D26" i="10" l="1"/>
  <c r="D9" i="10"/>
  <c r="D10" i="10" s="1"/>
  <c r="D21" i="10"/>
  <c r="D27" i="10"/>
  <c r="D28" i="10"/>
  <c r="G10" i="8"/>
  <c r="H10" i="8" s="1"/>
  <c r="E10" i="8"/>
  <c r="G9" i="8"/>
  <c r="H9" i="8" s="1"/>
  <c r="E9" i="8"/>
  <c r="F9" i="8" s="1"/>
  <c r="G8" i="8"/>
  <c r="H8" i="8" s="1"/>
  <c r="E8" i="8"/>
  <c r="F8" i="8" s="1"/>
  <c r="G7" i="8"/>
  <c r="H7" i="8" s="1"/>
  <c r="E7" i="8"/>
  <c r="G6" i="8"/>
  <c r="E6" i="8"/>
  <c r="G5" i="8"/>
  <c r="H5" i="8" s="1"/>
  <c r="E5" i="8"/>
  <c r="F5" i="8" s="1"/>
  <c r="V10" i="3"/>
  <c r="V9" i="3"/>
  <c r="V8" i="3"/>
  <c r="V7" i="3"/>
  <c r="V6" i="3"/>
  <c r="V5" i="3"/>
  <c r="H6" i="8"/>
  <c r="D19" i="10" l="1"/>
  <c r="D18" i="10"/>
  <c r="D25" i="10"/>
  <c r="K10" i="8"/>
  <c r="F10" i="8"/>
  <c r="L10" i="8" s="1"/>
  <c r="K9" i="8"/>
  <c r="L9" i="8"/>
  <c r="K8" i="8"/>
  <c r="L8" i="8"/>
  <c r="K7" i="8"/>
  <c r="F7" i="8"/>
  <c r="L7" i="8" s="1"/>
  <c r="J29" i="8"/>
  <c r="J29" i="9" s="1"/>
  <c r="H29" i="8"/>
  <c r="G7" i="9" s="1"/>
  <c r="H7" i="9" s="1"/>
  <c r="G6" i="9" s="1"/>
  <c r="H6" i="9" s="1"/>
  <c r="G5" i="9" s="1"/>
  <c r="H5" i="9" s="1"/>
  <c r="H29" i="9" s="1"/>
  <c r="K6" i="8"/>
  <c r="F6" i="8"/>
  <c r="L6" i="8" s="1"/>
  <c r="K5" i="8"/>
  <c r="L5" i="8"/>
  <c r="D29" i="10" l="1"/>
  <c r="L29" i="8"/>
  <c r="F29" i="8"/>
  <c r="E7" i="9" s="1"/>
  <c r="D30" i="10" l="1"/>
  <c r="D31" i="10"/>
  <c r="D38" i="10" s="1"/>
  <c r="F7" i="9"/>
  <c r="K7" i="9"/>
  <c r="D40" i="10" l="1"/>
  <c r="D45" i="10" s="1"/>
  <c r="E6" i="9"/>
  <c r="L7" i="9"/>
  <c r="F6" i="9" l="1"/>
  <c r="K6" i="9"/>
  <c r="E5" i="9" l="1"/>
  <c r="L6" i="9"/>
  <c r="F5" i="9" l="1"/>
  <c r="K5" i="9"/>
  <c r="F29" i="9" l="1"/>
  <c r="L5" i="9"/>
  <c r="L29" i="9" s="1"/>
</calcChain>
</file>

<file path=xl/sharedStrings.xml><?xml version="1.0" encoding="utf-8"?>
<sst xmlns="http://schemas.openxmlformats.org/spreadsheetml/2006/main" count="579" uniqueCount="228">
  <si>
    <t>공 종 별 집 계 표</t>
  </si>
  <si>
    <t>[ 홍성의료원본관동리모델링및증축공사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</si>
  <si>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</si>
  <si>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</si>
  <si>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</si>
  <si>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</si>
  <si>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</si>
  <si>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</si>
  <si>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</si>
  <si>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</si>
  <si>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</si>
  <si>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</si>
  <si>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</si>
  <si>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</si>
  <si>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</si>
  <si>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</si>
  <si>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</si>
  <si>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</si>
  <si>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</si>
  <si>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</si>
  <si>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</si>
  <si>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</si>
  <si>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</si>
  <si>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</si>
  <si>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</si>
  <si>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</si>
  <si>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</si>
  <si>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</si>
  <si>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</si>
  <si>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</si>
  <si>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</si>
  <si>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</si>
  <si>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</si>
  <si>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</si>
  <si>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</si>
  <si>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</si>
  <si>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</si>
  <si>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</si>
  <si>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</si>
  <si>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</si>
  <si>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</si>
  <si>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</si>
  <si>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</si>
  <si>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</si>
  <si>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</si>
  <si>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</si>
  <si>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</si>
  <si>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</si>
  <si>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</si>
  <si>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</si>
  <si>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</si>
  <si>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홍성의료원본관동리모델링및증축공사</t>
  </si>
  <si>
    <t/>
  </si>
  <si>
    <t>01</t>
  </si>
  <si>
    <t>0101  01.신설</t>
  </si>
  <si>
    <t>0101</t>
  </si>
  <si>
    <t>010101  건설폐기물처리비</t>
  </si>
  <si>
    <t>010101</t>
  </si>
  <si>
    <t>01.신설</t>
    <phoneticPr fontId="1" type="noConversion"/>
  </si>
  <si>
    <t>폐콘크리트</t>
  </si>
  <si>
    <t>이물질이 없는 순수한 폐콘크리트</t>
  </si>
  <si>
    <t>TON</t>
  </si>
  <si>
    <t>자재 1</t>
  </si>
  <si>
    <t>52A55237586647405966E6B53AABCA</t>
  </si>
  <si>
    <t>F</t>
  </si>
  <si>
    <t>T</t>
  </si>
  <si>
    <t>01010152A55237586647405966E6B53AABCA</t>
  </si>
  <si>
    <t>폐금속류</t>
  </si>
  <si>
    <t>자재 3</t>
  </si>
  <si>
    <t>52A55237586647405966E6B53AA918</t>
  </si>
  <si>
    <t>01010152A55237586647405966E6B53AA918</t>
  </si>
  <si>
    <t>폐목재류</t>
  </si>
  <si>
    <t>자재 2</t>
  </si>
  <si>
    <t>52A55237586647405966E6B53AA91F</t>
  </si>
  <si>
    <t>01010152A55237586647405966E6B53AA91F</t>
  </si>
  <si>
    <t>폐합성수지류</t>
  </si>
  <si>
    <t>자재 4</t>
  </si>
  <si>
    <t>52A55237586647405966E6B53AA91B</t>
  </si>
  <si>
    <t>01010152A55237586647405966E6B53AA91B</t>
  </si>
  <si>
    <t>혼합건설폐기물</t>
  </si>
  <si>
    <t>건설폐재류에 가연성 5% 이하 혼합</t>
  </si>
  <si>
    <t>자재 5</t>
  </si>
  <si>
    <t>52A55237586647405966E6B53D7E82</t>
  </si>
  <si>
    <t>01010152A55237586647405966E6B53D7E82</t>
  </si>
  <si>
    <t>건설폐재류 운반비</t>
  </si>
  <si>
    <t>24톤 덤프트럭, 30km</t>
  </si>
  <si>
    <t>자재 6</t>
  </si>
  <si>
    <t>52A55237586647417E64A307321B54</t>
  </si>
  <si>
    <t>01010152A55237586647417E64A307321B54</t>
  </si>
  <si>
    <t>[ 합           계 ]</t>
  </si>
  <si>
    <t>TOTAL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</si>
  <si>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</si>
  <si>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</si>
  <si>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</si>
  <si>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</si>
  <si>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</si>
  <si>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</si>
  <si>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</si>
  <si>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</si>
  <si>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</si>
  <si>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</si>
  <si>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</si>
  <si>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</si>
  <si>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</si>
  <si>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</si>
  <si>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</si>
  <si>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</si>
  <si>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</si>
  <si>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</si>
  <si>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</si>
  <si>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</si>
  <si>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 xml:space="preserve">         (  )</t>
  </si>
  <si>
    <t>중 기 단 가 목 록</t>
  </si>
  <si>
    <t>비    고</t>
  </si>
  <si>
    <t>START</t>
  </si>
  <si>
    <t>중 기 단 가 산 출 서</t>
  </si>
  <si>
    <t>산    출    내    역</t>
  </si>
  <si>
    <t>코드</t>
  </si>
  <si>
    <t>품명</t>
  </si>
  <si>
    <t>규격</t>
  </si>
  <si>
    <t xml:space="preserve">        (  ) </t>
  </si>
  <si>
    <t xml:space="preserve">  총  계</t>
  </si>
  <si>
    <t>단 가 대 비 표</t>
  </si>
  <si>
    <t>조달청가격</t>
  </si>
  <si>
    <t>PAGE</t>
  </si>
  <si>
    <t>거래가격</t>
  </si>
  <si>
    <t>유통물가</t>
  </si>
  <si>
    <t>조사가격1</t>
  </si>
  <si>
    <t>조사가격2</t>
  </si>
  <si>
    <t>적용단가</t>
  </si>
  <si>
    <t>품목구분</t>
  </si>
  <si>
    <t>노임구분</t>
  </si>
  <si>
    <t>소수점처리</t>
  </si>
  <si>
    <t>C</t>
  </si>
  <si>
    <t>1583</t>
  </si>
  <si>
    <t>이 Sheet는 수정하지 마십시요</t>
  </si>
  <si>
    <t>공사구분</t>
  </si>
  <si>
    <t>A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</si>
  <si>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</si>
  <si>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</si>
  <si>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</si>
  <si>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</si>
  <si>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</si>
  <si>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</si>
  <si>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</si>
  <si>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</si>
  <si>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</si>
  <si>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</si>
  <si>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</si>
  <si>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</si>
  <si>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</si>
  <si>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</si>
  <si>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</si>
  <si>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</si>
  <si>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</si>
  <si>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</si>
  <si>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</si>
  <si>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</si>
  <si>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</si>
  <si>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</si>
  <si>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</si>
  <si>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</si>
  <si>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</si>
  <si>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</si>
  <si>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</si>
  <si>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</si>
  <si>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</si>
  <si>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</si>
  <si>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</si>
  <si>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</si>
  <si>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</si>
  <si>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</si>
  <si>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</si>
  <si>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...</t>
  </si>
  <si>
    <t xml:space="preserve"> 공  사  원  가  계  산  서 </t>
  </si>
  <si>
    <t>구       분</t>
  </si>
  <si>
    <t>요 율</t>
  </si>
  <si>
    <t>건  축(폐기물처리비)</t>
    <phoneticPr fontId="1" type="noConversion"/>
  </si>
  <si>
    <t>재</t>
  </si>
  <si>
    <t>직 접 재 료 비</t>
  </si>
  <si>
    <t>료</t>
  </si>
  <si>
    <t>작업부산물</t>
  </si>
  <si>
    <t>비</t>
  </si>
  <si>
    <t>소             계</t>
  </si>
  <si>
    <t>노</t>
  </si>
  <si>
    <t>직 접 노 무 비</t>
  </si>
  <si>
    <t>무</t>
  </si>
  <si>
    <t>도서.고지할증</t>
  </si>
  <si>
    <t>간 접 노 무 비</t>
  </si>
  <si>
    <t>운     반     비</t>
  </si>
  <si>
    <t>경</t>
  </si>
  <si>
    <t>기  계   경  비</t>
  </si>
  <si>
    <t>가     설     비</t>
  </si>
  <si>
    <t>품 질 관 리 비</t>
  </si>
  <si>
    <t xml:space="preserve"> </t>
  </si>
  <si>
    <t>건설폐기물처리비</t>
    <phoneticPr fontId="1" type="noConversion"/>
  </si>
  <si>
    <t>건설폐기물상차비</t>
  </si>
  <si>
    <t>산 재 보 험 료</t>
  </si>
  <si>
    <t>고 용 보 험 료</t>
  </si>
  <si>
    <t>건 강 보 험 료</t>
  </si>
  <si>
    <t>연 금 보 험 료</t>
  </si>
  <si>
    <t>노인장기요양보험료</t>
  </si>
  <si>
    <t>퇴직 공제부금</t>
  </si>
  <si>
    <t>산업안전보건관리비</t>
  </si>
  <si>
    <t>기  타   경  비</t>
  </si>
  <si>
    <t>환 경 보 전 비</t>
  </si>
  <si>
    <t>기계대여대금지급보증수수료</t>
  </si>
  <si>
    <t>일 반 관 리 비</t>
  </si>
  <si>
    <t>이             윤</t>
  </si>
  <si>
    <t>석면농도측정</t>
    <phoneticPr fontId="11" type="noConversion"/>
  </si>
  <si>
    <t>고용개선지원비(PS단가)</t>
    <phoneticPr fontId="11" type="noConversion"/>
  </si>
  <si>
    <t>재해예방기술지도</t>
    <phoneticPr fontId="1" type="noConversion"/>
  </si>
  <si>
    <t>소방시설 배상책임공제료</t>
    <phoneticPr fontId="1" type="noConversion"/>
  </si>
  <si>
    <t>고재처리비</t>
    <phoneticPr fontId="1" type="noConversion"/>
  </si>
  <si>
    <t>합             계</t>
  </si>
  <si>
    <t>배상책임공제료</t>
    <phoneticPr fontId="1" type="noConversion"/>
  </si>
  <si>
    <t>부 가 가 치 세</t>
  </si>
  <si>
    <t>총             계</t>
  </si>
  <si>
    <t>자재구매비(도급자)</t>
  </si>
  <si>
    <t>자재구매비(관급자)</t>
  </si>
  <si>
    <t>지정폐기물처리비</t>
  </si>
  <si>
    <t>총   공  사   비</t>
  </si>
  <si>
    <t>고용개선지원비</t>
    <phoneticPr fontId="11" type="noConversion"/>
  </si>
  <si>
    <t>1.주휴수당 (직접노무비*3.5%*1.4)</t>
    <phoneticPr fontId="11" type="noConversion"/>
  </si>
  <si>
    <t>2.국민연금,건강보험료 (직접노무비*7.995%*20%)</t>
    <phoneticPr fontId="11" type="noConversion"/>
  </si>
  <si>
    <t>3.고용개선장려금 (직접노무비*3.5%*10%)</t>
    <phoneticPr fontId="11" type="noConversion"/>
  </si>
  <si>
    <t>4.전자인력관리단말기(3개월렌탈적용)</t>
    <phoneticPr fontId="11" type="noConversion"/>
  </si>
  <si>
    <t>공사명 : 홍성의료원 본관동 리모델링 및 증축공사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</si>
</sst>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#"/>
    <numFmt numFmtId="177" formatCode="#,###;\-#,###;#;"/>
    <numFmt numFmtId="178" formatCode="#,##0.00#"/>
    <numFmt numFmtId="179" formatCode="#,##0.0"/>
    <numFmt numFmtId="180" formatCode="#,##0.0;\-#,##0.0;#"/>
    <numFmt numFmtId="181" formatCode="#,##0;\-#,##0;#"/>
    <numFmt numFmtId="182" formatCode="#,##0.00#;\-#,##0.00#;#"/>
    <numFmt numFmtId="183" formatCode="#,##0_ "/>
    <numFmt numFmtId="184" formatCode="0.000%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FF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맑은 고딕"/>
      <family val="2"/>
    </font>
    <font>
      <sz val="8"/>
      <color rgb="FF000000"/>
      <name val="굴림"/>
      <family val="3"/>
      <charset val="129"/>
    </font>
    <font>
      <sz val="9"/>
      <name val="굴림"/>
      <family val="3"/>
      <charset val="129"/>
    </font>
    <font>
      <b/>
      <sz val="10"/>
      <color rgb="FFFF6600"/>
      <name val="굴림"/>
      <family val="3"/>
      <charset val="129"/>
    </font>
    <font>
      <sz val="9"/>
      <color rgb="FFFF6600"/>
      <name val="굴림"/>
      <family val="3"/>
      <charset val="129"/>
    </font>
    <font>
      <b/>
      <sz val="1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FF0000"/>
      <name val="굴림"/>
      <family val="3"/>
      <charset val="129"/>
    </font>
    <font>
      <sz val="10"/>
      <name val="돋움"/>
      <family val="3"/>
      <charset val="129"/>
    </font>
    <font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41" fontId="7" fillId="0" borderId="0"/>
    <xf numFmtId="41" fontId="16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181" fontId="5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3" xfId="0" quotePrefix="1" applyFont="1" applyBorder="1" applyAlignment="1">
      <alignment vertical="center" wrapText="1"/>
    </xf>
    <xf numFmtId="180" fontId="5" fillId="0" borderId="3" xfId="0" applyNumberFormat="1" applyFont="1" applyBorder="1" applyAlignment="1">
      <alignment vertical="center" wrapText="1"/>
    </xf>
    <xf numFmtId="0" fontId="5" fillId="0" borderId="4" xfId="0" quotePrefix="1" applyFont="1" applyBorder="1" applyAlignment="1">
      <alignment vertical="center" wrapText="1"/>
    </xf>
    <xf numFmtId="181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82" fontId="5" fillId="0" borderId="1" xfId="0" quotePrefix="1" applyNumberFormat="1" applyFont="1" applyBorder="1" applyAlignment="1">
      <alignment vertical="center" wrapText="1"/>
    </xf>
    <xf numFmtId="182" fontId="5" fillId="0" borderId="1" xfId="0" applyNumberFormat="1" applyFont="1" applyBorder="1" applyAlignment="1">
      <alignment vertical="center" wrapText="1"/>
    </xf>
    <xf numFmtId="182" fontId="0" fillId="0" borderId="0" xfId="0" applyNumberFormat="1" applyAlignment="1">
      <alignment vertical="center"/>
    </xf>
    <xf numFmtId="0" fontId="9" fillId="0" borderId="0" xfId="1" applyFont="1" applyAlignment="1">
      <alignment vertical="center"/>
    </xf>
    <xf numFmtId="0" fontId="7" fillId="0" borderId="0" xfId="1"/>
    <xf numFmtId="0" fontId="12" fillId="0" borderId="8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3" xfId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183" fontId="13" fillId="2" borderId="3" xfId="2" applyNumberFormat="1" applyFont="1" applyFill="1" applyBorder="1" applyAlignment="1">
      <alignment horizontal="right" vertical="center"/>
    </xf>
    <xf numFmtId="183" fontId="13" fillId="0" borderId="3" xfId="2" applyNumberFormat="1" applyFont="1" applyBorder="1" applyAlignment="1">
      <alignment horizontal="right" vertical="center"/>
    </xf>
    <xf numFmtId="0" fontId="13" fillId="0" borderId="4" xfId="1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183" fontId="13" fillId="0" borderId="4" xfId="2" applyNumberFormat="1" applyFont="1" applyBorder="1" applyAlignment="1">
      <alignment horizontal="right" vertical="center"/>
    </xf>
    <xf numFmtId="0" fontId="13" fillId="0" borderId="2" xfId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10" fontId="13" fillId="4" borderId="3" xfId="1" applyNumberFormat="1" applyFont="1" applyFill="1" applyBorder="1" applyAlignment="1">
      <alignment horizontal="center" vertical="center"/>
    </xf>
    <xf numFmtId="10" fontId="13" fillId="5" borderId="3" xfId="1" applyNumberFormat="1" applyFont="1" applyFill="1" applyBorder="1" applyAlignment="1">
      <alignment horizontal="center" vertical="center"/>
    </xf>
    <xf numFmtId="183" fontId="13" fillId="2" borderId="2" xfId="2" applyNumberFormat="1" applyFont="1" applyFill="1" applyBorder="1" applyAlignment="1">
      <alignment horizontal="right" vertical="center"/>
    </xf>
    <xf numFmtId="183" fontId="13" fillId="0" borderId="0" xfId="1" applyNumberFormat="1" applyFont="1" applyAlignment="1">
      <alignment vertical="center"/>
    </xf>
    <xf numFmtId="183" fontId="14" fillId="2" borderId="3" xfId="2" applyNumberFormat="1" applyFont="1" applyFill="1" applyBorder="1" applyAlignment="1">
      <alignment horizontal="right" vertical="center"/>
    </xf>
    <xf numFmtId="10" fontId="13" fillId="0" borderId="3" xfId="1" applyNumberFormat="1" applyFont="1" applyBorder="1" applyAlignment="1">
      <alignment horizontal="center" vertical="center"/>
    </xf>
    <xf numFmtId="184" fontId="13" fillId="0" borderId="3" xfId="1" applyNumberFormat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10" fontId="14" fillId="0" borderId="3" xfId="1" applyNumberFormat="1" applyFont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10" fontId="13" fillId="5" borderId="2" xfId="1" applyNumberFormat="1" applyFont="1" applyFill="1" applyBorder="1" applyAlignment="1">
      <alignment horizontal="center" vertical="center"/>
    </xf>
    <xf numFmtId="183" fontId="13" fillId="0" borderId="2" xfId="2" applyNumberFormat="1" applyFont="1" applyBorder="1" applyAlignment="1">
      <alignment horizontal="right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183" fontId="18" fillId="2" borderId="3" xfId="2" applyNumberFormat="1" applyFont="1" applyFill="1" applyBorder="1" applyAlignment="1">
      <alignment horizontal="right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183" fontId="12" fillId="0" borderId="1" xfId="2" applyNumberFormat="1" applyFont="1" applyBorder="1" applyAlignment="1">
      <alignment horizontal="right" vertical="center"/>
    </xf>
    <xf numFmtId="41" fontId="13" fillId="0" borderId="0" xfId="1" applyNumberFormat="1" applyFont="1" applyAlignment="1">
      <alignment vertical="center"/>
    </xf>
    <xf numFmtId="183" fontId="14" fillId="0" borderId="3" xfId="2" applyNumberFormat="1" applyFont="1" applyBorder="1" applyAlignment="1">
      <alignment horizontal="right" vertical="center"/>
    </xf>
    <xf numFmtId="10" fontId="13" fillId="0" borderId="2" xfId="1" applyNumberFormat="1" applyFont="1" applyBorder="1" applyAlignment="1">
      <alignment horizontal="center" vertical="center"/>
    </xf>
    <xf numFmtId="183" fontId="14" fillId="2" borderId="2" xfId="2" applyNumberFormat="1" applyFont="1" applyFill="1" applyBorder="1" applyAlignment="1">
      <alignment horizontal="right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183" fontId="12" fillId="0" borderId="8" xfId="2" applyNumberFormat="1" applyFont="1" applyBorder="1" applyAlignment="1">
      <alignment horizontal="right" vertical="center"/>
    </xf>
    <xf numFmtId="41" fontId="9" fillId="0" borderId="0" xfId="3" applyFo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right" vertical="center"/>
    </xf>
    <xf numFmtId="41" fontId="20" fillId="0" borderId="0" xfId="1" applyNumberFormat="1" applyFont="1" applyAlignment="1">
      <alignment vertical="center"/>
    </xf>
    <xf numFmtId="183" fontId="19" fillId="0" borderId="0" xfId="1" applyNumberFormat="1" applyFont="1" applyAlignment="1">
      <alignment vertical="center"/>
    </xf>
    <xf numFmtId="41" fontId="20" fillId="0" borderId="0" xfId="2" applyFont="1" applyAlignment="1">
      <alignment vertical="center"/>
    </xf>
    <xf numFmtId="41" fontId="21" fillId="0" borderId="0" xfId="2" applyFont="1" applyAlignment="1">
      <alignment vertical="center"/>
    </xf>
    <xf numFmtId="41" fontId="7" fillId="0" borderId="0" xfId="2"/>
    <xf numFmtId="41" fontId="22" fillId="0" borderId="0" xfId="2" applyFont="1" applyAlignment="1">
      <alignment vertical="center"/>
    </xf>
    <xf numFmtId="41" fontId="17" fillId="0" borderId="0" xfId="2" applyFont="1" applyAlignment="1">
      <alignment vertical="center"/>
    </xf>
    <xf numFmtId="41" fontId="23" fillId="0" borderId="0" xfId="2" applyFont="1" applyAlignment="1">
      <alignment vertical="center"/>
    </xf>
    <xf numFmtId="41" fontId="24" fillId="0" borderId="0" xfId="2" applyFont="1" applyAlignment="1">
      <alignment vertical="center"/>
    </xf>
    <xf numFmtId="41" fontId="22" fillId="0" borderId="0" xfId="3" applyFont="1">
      <alignment vertical="center"/>
    </xf>
    <xf numFmtId="41" fontId="9" fillId="3" borderId="0" xfId="3" applyFont="1" applyFill="1">
      <alignment vertical="center"/>
    </xf>
    <xf numFmtId="0" fontId="8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0" fontId="6" fillId="0" borderId="0" xfId="0" quotePrefix="1" applyFont="1" applyAlignment="1">
      <alignment vertical="center"/>
    </xf>
    <xf numFmtId="183" fontId="18" fillId="7" borderId="3" xfId="2" applyNumberFormat="1" applyFont="1" applyFill="1" applyBorder="1" applyAlignment="1">
      <alignment horizontal="right" vertical="center"/>
    </xf>
    <xf numFmtId="0" fontId="25" fillId="0" borderId="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</cellXfs>
  <cellStyles count="4">
    <cellStyle name="쉼표 [0] 2" xfId="2"/>
    <cellStyle name="쉼표 [0] 3" xfId="3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58"/>
  <sheetViews>
    <sheetView showZeros="0" tabSelected="1" view="pageBreakPreview" zoomScaleNormal="100" zoomScaleSheetLayoutView="100" workbookViewId="0">
      <pane xSplit="3" ySplit="3" topLeftCell="D7" activePane="bottomRight" state="frozen"/>
      <selection pane="topRight"/>
      <selection pane="bottomLeft"/>
      <selection pane="bottomRight" activeCell="F34" sqref="F34"/>
    </sheetView>
  </sheetViews>
  <sheetFormatPr defaultColWidth="9" defaultRowHeight="13.5" x14ac:dyDescent="0.15"/>
  <cols>
    <col min="1" max="1" width="4" style="25" customWidth="1"/>
    <col min="2" max="2" width="21.875" style="25" customWidth="1"/>
    <col min="3" max="3" width="18.75" style="25" customWidth="1"/>
    <col min="4" max="4" width="29.5" style="25" customWidth="1"/>
    <col min="5" max="219" width="10" style="25" customWidth="1"/>
    <col min="220" max="220" width="5.75" style="26" customWidth="1"/>
    <col min="221" max="221" width="17.75" style="26" customWidth="1"/>
    <col min="222" max="222" width="6.25" style="26" customWidth="1"/>
    <col min="223" max="223" width="19" style="26" customWidth="1"/>
    <col min="224" max="225" width="20.375" style="26" customWidth="1"/>
    <col min="226" max="227" width="17.875" style="26" customWidth="1"/>
    <col min="228" max="228" width="16.875" style="26" customWidth="1"/>
    <col min="229" max="229" width="5.75" style="26" customWidth="1"/>
    <col min="230" max="230" width="17.75" style="26" customWidth="1"/>
    <col min="231" max="231" width="8.625" style="26" customWidth="1"/>
    <col min="232" max="232" width="14" style="26" customWidth="1"/>
    <col min="233" max="233" width="14.375" style="26" customWidth="1"/>
    <col min="234" max="237" width="17" style="26" customWidth="1"/>
    <col min="238" max="238" width="0" style="26" hidden="1" customWidth="1"/>
    <col min="239" max="239" width="19.25" style="26" customWidth="1"/>
    <col min="240" max="240" width="5.5" style="26" customWidth="1"/>
    <col min="241" max="241" width="15.625" style="26" customWidth="1"/>
    <col min="242" max="242" width="8" style="26" customWidth="1"/>
    <col min="243" max="243" width="17" style="26" customWidth="1"/>
    <col min="244" max="244" width="12.5" style="26" customWidth="1"/>
    <col min="245" max="245" width="12.375" style="26" customWidth="1"/>
    <col min="246" max="246" width="13.25" style="26" customWidth="1"/>
    <col min="247" max="247" width="11.125" style="26" customWidth="1"/>
    <col min="248" max="248" width="10.875" style="26" customWidth="1"/>
    <col min="249" max="250" width="11.125" style="26" customWidth="1"/>
    <col min="251" max="251" width="10.625" style="26" customWidth="1"/>
    <col min="252" max="252" width="12.625" style="26" customWidth="1"/>
    <col min="253" max="253" width="13.5" style="26" customWidth="1"/>
    <col min="254" max="254" width="27.625" style="26" customWidth="1"/>
    <col min="255" max="255" width="14.375" style="26" customWidth="1"/>
    <col min="256" max="256" width="15.75" style="26" customWidth="1"/>
    <col min="257" max="257" width="2.375" style="26" customWidth="1"/>
    <col min="258" max="258" width="15.75" style="26" customWidth="1"/>
    <col min="259" max="475" width="10" style="26" customWidth="1"/>
    <col min="476" max="476" width="5.75" style="26" customWidth="1"/>
    <col min="477" max="477" width="17.75" style="26" customWidth="1"/>
    <col min="478" max="478" width="6.25" style="26" customWidth="1"/>
    <col min="479" max="479" width="19" style="26" customWidth="1"/>
    <col min="480" max="481" width="20.375" style="26" customWidth="1"/>
    <col min="482" max="483" width="17.875" style="26" customWidth="1"/>
    <col min="484" max="484" width="16.875" style="26" customWidth="1"/>
    <col min="485" max="485" width="5.75" style="26" customWidth="1"/>
    <col min="486" max="486" width="17.75" style="26" customWidth="1"/>
    <col min="487" max="487" width="8.625" style="26" customWidth="1"/>
    <col min="488" max="488" width="14" style="26" customWidth="1"/>
    <col min="489" max="489" width="14.375" style="26" customWidth="1"/>
    <col min="490" max="493" width="17" style="26" customWidth="1"/>
    <col min="494" max="494" width="0" style="26" hidden="1" customWidth="1"/>
    <col min="495" max="495" width="19.25" style="26" customWidth="1"/>
    <col min="496" max="496" width="5.5" style="26" customWidth="1"/>
    <col min="497" max="497" width="15.625" style="26" customWidth="1"/>
    <col min="498" max="498" width="8" style="26" customWidth="1"/>
    <col min="499" max="499" width="17" style="26" customWidth="1"/>
    <col min="500" max="500" width="12.5" style="26" customWidth="1"/>
    <col min="501" max="501" width="12.375" style="26" customWidth="1"/>
    <col min="502" max="502" width="13.25" style="26" customWidth="1"/>
    <col min="503" max="503" width="11.125" style="26" customWidth="1"/>
    <col min="504" max="504" width="10.875" style="26" customWidth="1"/>
    <col min="505" max="506" width="11.125" style="26" customWidth="1"/>
    <col min="507" max="507" width="10.625" style="26" customWidth="1"/>
    <col min="508" max="508" width="12.625" style="26" customWidth="1"/>
    <col min="509" max="509" width="13.5" style="26" customWidth="1"/>
    <col min="510" max="510" width="27.625" style="26" customWidth="1"/>
    <col min="511" max="511" width="14.375" style="26" customWidth="1"/>
    <col min="512" max="512" width="15.75" style="26" customWidth="1"/>
    <col min="513" max="513" width="2.375" style="26" customWidth="1"/>
    <col min="514" max="514" width="15.75" style="26" customWidth="1"/>
    <col min="515" max="731" width="10" style="26" customWidth="1"/>
    <col min="732" max="732" width="5.75" style="26" customWidth="1"/>
    <col min="733" max="733" width="17.75" style="26" customWidth="1"/>
    <col min="734" max="734" width="6.25" style="26" customWidth="1"/>
    <col min="735" max="735" width="19" style="26" customWidth="1"/>
    <col min="736" max="737" width="20.375" style="26" customWidth="1"/>
    <col min="738" max="739" width="17.875" style="26" customWidth="1"/>
    <col min="740" max="740" width="16.875" style="26" customWidth="1"/>
    <col min="741" max="741" width="5.75" style="26" customWidth="1"/>
    <col min="742" max="742" width="17.75" style="26" customWidth="1"/>
    <col min="743" max="743" width="8.625" style="26" customWidth="1"/>
    <col min="744" max="744" width="14" style="26" customWidth="1"/>
    <col min="745" max="745" width="14.375" style="26" customWidth="1"/>
    <col min="746" max="749" width="17" style="26" customWidth="1"/>
    <col min="750" max="750" width="0" style="26" hidden="1" customWidth="1"/>
    <col min="751" max="751" width="19.25" style="26" customWidth="1"/>
    <col min="752" max="752" width="5.5" style="26" customWidth="1"/>
    <col min="753" max="753" width="15.625" style="26" customWidth="1"/>
    <col min="754" max="754" width="8" style="26" customWidth="1"/>
    <col min="755" max="755" width="17" style="26" customWidth="1"/>
    <col min="756" max="756" width="12.5" style="26" customWidth="1"/>
    <col min="757" max="757" width="12.375" style="26" customWidth="1"/>
    <col min="758" max="758" width="13.25" style="26" customWidth="1"/>
    <col min="759" max="759" width="11.125" style="26" customWidth="1"/>
    <col min="760" max="760" width="10.875" style="26" customWidth="1"/>
    <col min="761" max="762" width="11.125" style="26" customWidth="1"/>
    <col min="763" max="763" width="10.625" style="26" customWidth="1"/>
    <col min="764" max="764" width="12.625" style="26" customWidth="1"/>
    <col min="765" max="765" width="13.5" style="26" customWidth="1"/>
    <col min="766" max="766" width="27.625" style="26" customWidth="1"/>
    <col min="767" max="767" width="14.375" style="26" customWidth="1"/>
    <col min="768" max="768" width="15.75" style="26" customWidth="1"/>
    <col min="769" max="769" width="2.375" style="26" customWidth="1"/>
    <col min="770" max="770" width="15.75" style="26" customWidth="1"/>
    <col min="771" max="987" width="10" style="26" customWidth="1"/>
    <col min="988" max="988" width="5.75" style="26" customWidth="1"/>
    <col min="989" max="989" width="17.75" style="26" customWidth="1"/>
    <col min="990" max="990" width="6.25" style="26" customWidth="1"/>
    <col min="991" max="991" width="19" style="26" customWidth="1"/>
    <col min="992" max="993" width="20.375" style="26" customWidth="1"/>
    <col min="994" max="995" width="17.875" style="26" customWidth="1"/>
    <col min="996" max="996" width="16.875" style="26" customWidth="1"/>
    <col min="997" max="997" width="5.75" style="26" customWidth="1"/>
    <col min="998" max="998" width="17.75" style="26" customWidth="1"/>
    <col min="999" max="999" width="8.625" style="26" customWidth="1"/>
    <col min="1000" max="1000" width="14" style="26" customWidth="1"/>
    <col min="1001" max="1001" width="14.375" style="26" customWidth="1"/>
    <col min="1002" max="1005" width="17" style="26" customWidth="1"/>
    <col min="1006" max="1006" width="0" style="26" hidden="1" customWidth="1"/>
    <col min="1007" max="1007" width="19.25" style="26" customWidth="1"/>
    <col min="1008" max="1008" width="5.5" style="26" customWidth="1"/>
    <col min="1009" max="1009" width="15.625" style="26" customWidth="1"/>
    <col min="1010" max="1010" width="8" style="26" customWidth="1"/>
    <col min="1011" max="1011" width="17" style="26" customWidth="1"/>
    <col min="1012" max="1012" width="12.5" style="26" customWidth="1"/>
    <col min="1013" max="1013" width="12.375" style="26" customWidth="1"/>
    <col min="1014" max="1014" width="13.25" style="26" customWidth="1"/>
    <col min="1015" max="1015" width="11.125" style="26" customWidth="1"/>
    <col min="1016" max="1016" width="10.875" style="26" customWidth="1"/>
    <col min="1017" max="1018" width="11.125" style="26" customWidth="1"/>
    <col min="1019" max="1019" width="10.625" style="26" customWidth="1"/>
    <col min="1020" max="1020" width="12.625" style="26" customWidth="1"/>
    <col min="1021" max="1021" width="13.5" style="26" customWidth="1"/>
    <col min="1022" max="1022" width="27.625" style="26" customWidth="1"/>
    <col min="1023" max="1023" width="14.375" style="26" customWidth="1"/>
    <col min="1024" max="1024" width="15.75" style="26" customWidth="1"/>
    <col min="1025" max="1025" width="2.375" style="26" customWidth="1"/>
    <col min="1026" max="1026" width="15.75" style="26" customWidth="1"/>
    <col min="1027" max="1243" width="10" style="26" customWidth="1"/>
    <col min="1244" max="1244" width="5.75" style="26" customWidth="1"/>
    <col min="1245" max="1245" width="17.75" style="26" customWidth="1"/>
    <col min="1246" max="1246" width="6.25" style="26" customWidth="1"/>
    <col min="1247" max="1247" width="19" style="26" customWidth="1"/>
    <col min="1248" max="1249" width="20.375" style="26" customWidth="1"/>
    <col min="1250" max="1251" width="17.875" style="26" customWidth="1"/>
    <col min="1252" max="1252" width="16.875" style="26" customWidth="1"/>
    <col min="1253" max="1253" width="5.75" style="26" customWidth="1"/>
    <col min="1254" max="1254" width="17.75" style="26" customWidth="1"/>
    <col min="1255" max="1255" width="8.625" style="26" customWidth="1"/>
    <col min="1256" max="1256" width="14" style="26" customWidth="1"/>
    <col min="1257" max="1257" width="14.375" style="26" customWidth="1"/>
    <col min="1258" max="1261" width="17" style="26" customWidth="1"/>
    <col min="1262" max="1262" width="0" style="26" hidden="1" customWidth="1"/>
    <col min="1263" max="1263" width="19.25" style="26" customWidth="1"/>
    <col min="1264" max="1264" width="5.5" style="26" customWidth="1"/>
    <col min="1265" max="1265" width="15.625" style="26" customWidth="1"/>
    <col min="1266" max="1266" width="8" style="26" customWidth="1"/>
    <col min="1267" max="1267" width="17" style="26" customWidth="1"/>
    <col min="1268" max="1268" width="12.5" style="26" customWidth="1"/>
    <col min="1269" max="1269" width="12.375" style="26" customWidth="1"/>
    <col min="1270" max="1270" width="13.25" style="26" customWidth="1"/>
    <col min="1271" max="1271" width="11.125" style="26" customWidth="1"/>
    <col min="1272" max="1272" width="10.875" style="26" customWidth="1"/>
    <col min="1273" max="1274" width="11.125" style="26" customWidth="1"/>
    <col min="1275" max="1275" width="10.625" style="26" customWidth="1"/>
    <col min="1276" max="1276" width="12.625" style="26" customWidth="1"/>
    <col min="1277" max="1277" width="13.5" style="26" customWidth="1"/>
    <col min="1278" max="1278" width="27.625" style="26" customWidth="1"/>
    <col min="1279" max="1279" width="14.375" style="26" customWidth="1"/>
    <col min="1280" max="1280" width="15.75" style="26" customWidth="1"/>
    <col min="1281" max="1281" width="2.375" style="26" customWidth="1"/>
    <col min="1282" max="1282" width="15.75" style="26" customWidth="1"/>
    <col min="1283" max="1499" width="10" style="26" customWidth="1"/>
    <col min="1500" max="1500" width="5.75" style="26" customWidth="1"/>
    <col min="1501" max="1501" width="17.75" style="26" customWidth="1"/>
    <col min="1502" max="1502" width="6.25" style="26" customWidth="1"/>
    <col min="1503" max="1503" width="19" style="26" customWidth="1"/>
    <col min="1504" max="1505" width="20.375" style="26" customWidth="1"/>
    <col min="1506" max="1507" width="17.875" style="26" customWidth="1"/>
    <col min="1508" max="1508" width="16.875" style="26" customWidth="1"/>
    <col min="1509" max="1509" width="5.75" style="26" customWidth="1"/>
    <col min="1510" max="1510" width="17.75" style="26" customWidth="1"/>
    <col min="1511" max="1511" width="8.625" style="26" customWidth="1"/>
    <col min="1512" max="1512" width="14" style="26" customWidth="1"/>
    <col min="1513" max="1513" width="14.375" style="26" customWidth="1"/>
    <col min="1514" max="1517" width="17" style="26" customWidth="1"/>
    <col min="1518" max="1518" width="0" style="26" hidden="1" customWidth="1"/>
    <col min="1519" max="1519" width="19.25" style="26" customWidth="1"/>
    <col min="1520" max="1520" width="5.5" style="26" customWidth="1"/>
    <col min="1521" max="1521" width="15.625" style="26" customWidth="1"/>
    <col min="1522" max="1522" width="8" style="26" customWidth="1"/>
    <col min="1523" max="1523" width="17" style="26" customWidth="1"/>
    <col min="1524" max="1524" width="12.5" style="26" customWidth="1"/>
    <col min="1525" max="1525" width="12.375" style="26" customWidth="1"/>
    <col min="1526" max="1526" width="13.25" style="26" customWidth="1"/>
    <col min="1527" max="1527" width="11.125" style="26" customWidth="1"/>
    <col min="1528" max="1528" width="10.875" style="26" customWidth="1"/>
    <col min="1529" max="1530" width="11.125" style="26" customWidth="1"/>
    <col min="1531" max="1531" width="10.625" style="26" customWidth="1"/>
    <col min="1532" max="1532" width="12.625" style="26" customWidth="1"/>
    <col min="1533" max="1533" width="13.5" style="26" customWidth="1"/>
    <col min="1534" max="1534" width="27.625" style="26" customWidth="1"/>
    <col min="1535" max="1535" width="14.375" style="26" customWidth="1"/>
    <col min="1536" max="1536" width="15.75" style="26" customWidth="1"/>
    <col min="1537" max="1537" width="2.375" style="26" customWidth="1"/>
    <col min="1538" max="1538" width="15.75" style="26" customWidth="1"/>
    <col min="1539" max="1755" width="10" style="26" customWidth="1"/>
    <col min="1756" max="1756" width="5.75" style="26" customWidth="1"/>
    <col min="1757" max="1757" width="17.75" style="26" customWidth="1"/>
    <col min="1758" max="1758" width="6.25" style="26" customWidth="1"/>
    <col min="1759" max="1759" width="19" style="26" customWidth="1"/>
    <col min="1760" max="1761" width="20.375" style="26" customWidth="1"/>
    <col min="1762" max="1763" width="17.875" style="26" customWidth="1"/>
    <col min="1764" max="1764" width="16.875" style="26" customWidth="1"/>
    <col min="1765" max="1765" width="5.75" style="26" customWidth="1"/>
    <col min="1766" max="1766" width="17.75" style="26" customWidth="1"/>
    <col min="1767" max="1767" width="8.625" style="26" customWidth="1"/>
    <col min="1768" max="1768" width="14" style="26" customWidth="1"/>
    <col min="1769" max="1769" width="14.375" style="26" customWidth="1"/>
    <col min="1770" max="1773" width="17" style="26" customWidth="1"/>
    <col min="1774" max="1774" width="0" style="26" hidden="1" customWidth="1"/>
    <col min="1775" max="1775" width="19.25" style="26" customWidth="1"/>
    <col min="1776" max="1776" width="5.5" style="26" customWidth="1"/>
    <col min="1777" max="1777" width="15.625" style="26" customWidth="1"/>
    <col min="1778" max="1778" width="8" style="26" customWidth="1"/>
    <col min="1779" max="1779" width="17" style="26" customWidth="1"/>
    <col min="1780" max="1780" width="12.5" style="26" customWidth="1"/>
    <col min="1781" max="1781" width="12.375" style="26" customWidth="1"/>
    <col min="1782" max="1782" width="13.25" style="26" customWidth="1"/>
    <col min="1783" max="1783" width="11.125" style="26" customWidth="1"/>
    <col min="1784" max="1784" width="10.875" style="26" customWidth="1"/>
    <col min="1785" max="1786" width="11.125" style="26" customWidth="1"/>
    <col min="1787" max="1787" width="10.625" style="26" customWidth="1"/>
    <col min="1788" max="1788" width="12.625" style="26" customWidth="1"/>
    <col min="1789" max="1789" width="13.5" style="26" customWidth="1"/>
    <col min="1790" max="1790" width="27.625" style="26" customWidth="1"/>
    <col min="1791" max="1791" width="14.375" style="26" customWidth="1"/>
    <col min="1792" max="1792" width="15.75" style="26" customWidth="1"/>
    <col min="1793" max="1793" width="2.375" style="26" customWidth="1"/>
    <col min="1794" max="1794" width="15.75" style="26" customWidth="1"/>
    <col min="1795" max="2011" width="10" style="26" customWidth="1"/>
    <col min="2012" max="2012" width="5.75" style="26" customWidth="1"/>
    <col min="2013" max="2013" width="17.75" style="26" customWidth="1"/>
    <col min="2014" max="2014" width="6.25" style="26" customWidth="1"/>
    <col min="2015" max="2015" width="19" style="26" customWidth="1"/>
    <col min="2016" max="2017" width="20.375" style="26" customWidth="1"/>
    <col min="2018" max="2019" width="17.875" style="26" customWidth="1"/>
    <col min="2020" max="2020" width="16.875" style="26" customWidth="1"/>
    <col min="2021" max="2021" width="5.75" style="26" customWidth="1"/>
    <col min="2022" max="2022" width="17.75" style="26" customWidth="1"/>
    <col min="2023" max="2023" width="8.625" style="26" customWidth="1"/>
    <col min="2024" max="2024" width="14" style="26" customWidth="1"/>
    <col min="2025" max="2025" width="14.375" style="26" customWidth="1"/>
    <col min="2026" max="2029" width="17" style="26" customWidth="1"/>
    <col min="2030" max="2030" width="0" style="26" hidden="1" customWidth="1"/>
    <col min="2031" max="2031" width="19.25" style="26" customWidth="1"/>
    <col min="2032" max="2032" width="5.5" style="26" customWidth="1"/>
    <col min="2033" max="2033" width="15.625" style="26" customWidth="1"/>
    <col min="2034" max="2034" width="8" style="26" customWidth="1"/>
    <col min="2035" max="2035" width="17" style="26" customWidth="1"/>
    <col min="2036" max="2036" width="12.5" style="26" customWidth="1"/>
    <col min="2037" max="2037" width="12.375" style="26" customWidth="1"/>
    <col min="2038" max="2038" width="13.25" style="26" customWidth="1"/>
    <col min="2039" max="2039" width="11.125" style="26" customWidth="1"/>
    <col min="2040" max="2040" width="10.875" style="26" customWidth="1"/>
    <col min="2041" max="2042" width="11.125" style="26" customWidth="1"/>
    <col min="2043" max="2043" width="10.625" style="26" customWidth="1"/>
    <col min="2044" max="2044" width="12.625" style="26" customWidth="1"/>
    <col min="2045" max="2045" width="13.5" style="26" customWidth="1"/>
    <col min="2046" max="2046" width="27.625" style="26" customWidth="1"/>
    <col min="2047" max="2047" width="14.375" style="26" customWidth="1"/>
    <col min="2048" max="2048" width="15.75" style="26" customWidth="1"/>
    <col min="2049" max="2049" width="2.375" style="26" customWidth="1"/>
    <col min="2050" max="2050" width="15.75" style="26" customWidth="1"/>
    <col min="2051" max="2267" width="10" style="26" customWidth="1"/>
    <col min="2268" max="2268" width="5.75" style="26" customWidth="1"/>
    <col min="2269" max="2269" width="17.75" style="26" customWidth="1"/>
    <col min="2270" max="2270" width="6.25" style="26" customWidth="1"/>
    <col min="2271" max="2271" width="19" style="26" customWidth="1"/>
    <col min="2272" max="2273" width="20.375" style="26" customWidth="1"/>
    <col min="2274" max="2275" width="17.875" style="26" customWidth="1"/>
    <col min="2276" max="2276" width="16.875" style="26" customWidth="1"/>
    <col min="2277" max="2277" width="5.75" style="26" customWidth="1"/>
    <col min="2278" max="2278" width="17.75" style="26" customWidth="1"/>
    <col min="2279" max="2279" width="8.625" style="26" customWidth="1"/>
    <col min="2280" max="2280" width="14" style="26" customWidth="1"/>
    <col min="2281" max="2281" width="14.375" style="26" customWidth="1"/>
    <col min="2282" max="2285" width="17" style="26" customWidth="1"/>
    <col min="2286" max="2286" width="0" style="26" hidden="1" customWidth="1"/>
    <col min="2287" max="2287" width="19.25" style="26" customWidth="1"/>
    <col min="2288" max="2288" width="5.5" style="26" customWidth="1"/>
    <col min="2289" max="2289" width="15.625" style="26" customWidth="1"/>
    <col min="2290" max="2290" width="8" style="26" customWidth="1"/>
    <col min="2291" max="2291" width="17" style="26" customWidth="1"/>
    <col min="2292" max="2292" width="12.5" style="26" customWidth="1"/>
    <col min="2293" max="2293" width="12.375" style="26" customWidth="1"/>
    <col min="2294" max="2294" width="13.25" style="26" customWidth="1"/>
    <col min="2295" max="2295" width="11.125" style="26" customWidth="1"/>
    <col min="2296" max="2296" width="10.875" style="26" customWidth="1"/>
    <col min="2297" max="2298" width="11.125" style="26" customWidth="1"/>
    <col min="2299" max="2299" width="10.625" style="26" customWidth="1"/>
    <col min="2300" max="2300" width="12.625" style="26" customWidth="1"/>
    <col min="2301" max="2301" width="13.5" style="26" customWidth="1"/>
    <col min="2302" max="2302" width="27.625" style="26" customWidth="1"/>
    <col min="2303" max="2303" width="14.375" style="26" customWidth="1"/>
    <col min="2304" max="2304" width="15.75" style="26" customWidth="1"/>
    <col min="2305" max="2305" width="2.375" style="26" customWidth="1"/>
    <col min="2306" max="2306" width="15.75" style="26" customWidth="1"/>
    <col min="2307" max="2523" width="10" style="26" customWidth="1"/>
    <col min="2524" max="2524" width="5.75" style="26" customWidth="1"/>
    <col min="2525" max="2525" width="17.75" style="26" customWidth="1"/>
    <col min="2526" max="2526" width="6.25" style="26" customWidth="1"/>
    <col min="2527" max="2527" width="19" style="26" customWidth="1"/>
    <col min="2528" max="2529" width="20.375" style="26" customWidth="1"/>
    <col min="2530" max="2531" width="17.875" style="26" customWidth="1"/>
    <col min="2532" max="2532" width="16.875" style="26" customWidth="1"/>
    <col min="2533" max="2533" width="5.75" style="26" customWidth="1"/>
    <col min="2534" max="2534" width="17.75" style="26" customWidth="1"/>
    <col min="2535" max="2535" width="8.625" style="26" customWidth="1"/>
    <col min="2536" max="2536" width="14" style="26" customWidth="1"/>
    <col min="2537" max="2537" width="14.375" style="26" customWidth="1"/>
    <col min="2538" max="2541" width="17" style="26" customWidth="1"/>
    <col min="2542" max="2542" width="0" style="26" hidden="1" customWidth="1"/>
    <col min="2543" max="2543" width="19.25" style="26" customWidth="1"/>
    <col min="2544" max="2544" width="5.5" style="26" customWidth="1"/>
    <col min="2545" max="2545" width="15.625" style="26" customWidth="1"/>
    <col min="2546" max="2546" width="8" style="26" customWidth="1"/>
    <col min="2547" max="2547" width="17" style="26" customWidth="1"/>
    <col min="2548" max="2548" width="12.5" style="26" customWidth="1"/>
    <col min="2549" max="2549" width="12.375" style="26" customWidth="1"/>
    <col min="2550" max="2550" width="13.25" style="26" customWidth="1"/>
    <col min="2551" max="2551" width="11.125" style="26" customWidth="1"/>
    <col min="2552" max="2552" width="10.875" style="26" customWidth="1"/>
    <col min="2553" max="2554" width="11.125" style="26" customWidth="1"/>
    <col min="2555" max="2555" width="10.625" style="26" customWidth="1"/>
    <col min="2556" max="2556" width="12.625" style="26" customWidth="1"/>
    <col min="2557" max="2557" width="13.5" style="26" customWidth="1"/>
    <col min="2558" max="2558" width="27.625" style="26" customWidth="1"/>
    <col min="2559" max="2559" width="14.375" style="26" customWidth="1"/>
    <col min="2560" max="2560" width="15.75" style="26" customWidth="1"/>
    <col min="2561" max="2561" width="2.375" style="26" customWidth="1"/>
    <col min="2562" max="2562" width="15.75" style="26" customWidth="1"/>
    <col min="2563" max="2779" width="10" style="26" customWidth="1"/>
    <col min="2780" max="2780" width="5.75" style="26" customWidth="1"/>
    <col min="2781" max="2781" width="17.75" style="26" customWidth="1"/>
    <col min="2782" max="2782" width="6.25" style="26" customWidth="1"/>
    <col min="2783" max="2783" width="19" style="26" customWidth="1"/>
    <col min="2784" max="2785" width="20.375" style="26" customWidth="1"/>
    <col min="2786" max="2787" width="17.875" style="26" customWidth="1"/>
    <col min="2788" max="2788" width="16.875" style="26" customWidth="1"/>
    <col min="2789" max="2789" width="5.75" style="26" customWidth="1"/>
    <col min="2790" max="2790" width="17.75" style="26" customWidth="1"/>
    <col min="2791" max="2791" width="8.625" style="26" customWidth="1"/>
    <col min="2792" max="2792" width="14" style="26" customWidth="1"/>
    <col min="2793" max="2793" width="14.375" style="26" customWidth="1"/>
    <col min="2794" max="2797" width="17" style="26" customWidth="1"/>
    <col min="2798" max="2798" width="0" style="26" hidden="1" customWidth="1"/>
    <col min="2799" max="2799" width="19.25" style="26" customWidth="1"/>
    <col min="2800" max="2800" width="5.5" style="26" customWidth="1"/>
    <col min="2801" max="2801" width="15.625" style="26" customWidth="1"/>
    <col min="2802" max="2802" width="8" style="26" customWidth="1"/>
    <col min="2803" max="2803" width="17" style="26" customWidth="1"/>
    <col min="2804" max="2804" width="12.5" style="26" customWidth="1"/>
    <col min="2805" max="2805" width="12.375" style="26" customWidth="1"/>
    <col min="2806" max="2806" width="13.25" style="26" customWidth="1"/>
    <col min="2807" max="2807" width="11.125" style="26" customWidth="1"/>
    <col min="2808" max="2808" width="10.875" style="26" customWidth="1"/>
    <col min="2809" max="2810" width="11.125" style="26" customWidth="1"/>
    <col min="2811" max="2811" width="10.625" style="26" customWidth="1"/>
    <col min="2812" max="2812" width="12.625" style="26" customWidth="1"/>
    <col min="2813" max="2813" width="13.5" style="26" customWidth="1"/>
    <col min="2814" max="2814" width="27.625" style="26" customWidth="1"/>
    <col min="2815" max="2815" width="14.375" style="26" customWidth="1"/>
    <col min="2816" max="2816" width="15.75" style="26" customWidth="1"/>
    <col min="2817" max="2817" width="2.375" style="26" customWidth="1"/>
    <col min="2818" max="2818" width="15.75" style="26" customWidth="1"/>
    <col min="2819" max="3035" width="10" style="26" customWidth="1"/>
    <col min="3036" max="3036" width="5.75" style="26" customWidth="1"/>
    <col min="3037" max="3037" width="17.75" style="26" customWidth="1"/>
    <col min="3038" max="3038" width="6.25" style="26" customWidth="1"/>
    <col min="3039" max="3039" width="19" style="26" customWidth="1"/>
    <col min="3040" max="3041" width="20.375" style="26" customWidth="1"/>
    <col min="3042" max="3043" width="17.875" style="26" customWidth="1"/>
    <col min="3044" max="3044" width="16.875" style="26" customWidth="1"/>
    <col min="3045" max="3045" width="5.75" style="26" customWidth="1"/>
    <col min="3046" max="3046" width="17.75" style="26" customWidth="1"/>
    <col min="3047" max="3047" width="8.625" style="26" customWidth="1"/>
    <col min="3048" max="3048" width="14" style="26" customWidth="1"/>
    <col min="3049" max="3049" width="14.375" style="26" customWidth="1"/>
    <col min="3050" max="3053" width="17" style="26" customWidth="1"/>
    <col min="3054" max="3054" width="0" style="26" hidden="1" customWidth="1"/>
    <col min="3055" max="3055" width="19.25" style="26" customWidth="1"/>
    <col min="3056" max="3056" width="5.5" style="26" customWidth="1"/>
    <col min="3057" max="3057" width="15.625" style="26" customWidth="1"/>
    <col min="3058" max="3058" width="8" style="26" customWidth="1"/>
    <col min="3059" max="3059" width="17" style="26" customWidth="1"/>
    <col min="3060" max="3060" width="12.5" style="26" customWidth="1"/>
    <col min="3061" max="3061" width="12.375" style="26" customWidth="1"/>
    <col min="3062" max="3062" width="13.25" style="26" customWidth="1"/>
    <col min="3063" max="3063" width="11.125" style="26" customWidth="1"/>
    <col min="3064" max="3064" width="10.875" style="26" customWidth="1"/>
    <col min="3065" max="3066" width="11.125" style="26" customWidth="1"/>
    <col min="3067" max="3067" width="10.625" style="26" customWidth="1"/>
    <col min="3068" max="3068" width="12.625" style="26" customWidth="1"/>
    <col min="3069" max="3069" width="13.5" style="26" customWidth="1"/>
    <col min="3070" max="3070" width="27.625" style="26" customWidth="1"/>
    <col min="3071" max="3071" width="14.375" style="26" customWidth="1"/>
    <col min="3072" max="3072" width="15.75" style="26" customWidth="1"/>
    <col min="3073" max="3073" width="2.375" style="26" customWidth="1"/>
    <col min="3074" max="3074" width="15.75" style="26" customWidth="1"/>
    <col min="3075" max="3291" width="10" style="26" customWidth="1"/>
    <col min="3292" max="3292" width="5.75" style="26" customWidth="1"/>
    <col min="3293" max="3293" width="17.75" style="26" customWidth="1"/>
    <col min="3294" max="3294" width="6.25" style="26" customWidth="1"/>
    <col min="3295" max="3295" width="19" style="26" customWidth="1"/>
    <col min="3296" max="3297" width="20.375" style="26" customWidth="1"/>
    <col min="3298" max="3299" width="17.875" style="26" customWidth="1"/>
    <col min="3300" max="3300" width="16.875" style="26" customWidth="1"/>
    <col min="3301" max="3301" width="5.75" style="26" customWidth="1"/>
    <col min="3302" max="3302" width="17.75" style="26" customWidth="1"/>
    <col min="3303" max="3303" width="8.625" style="26" customWidth="1"/>
    <col min="3304" max="3304" width="14" style="26" customWidth="1"/>
    <col min="3305" max="3305" width="14.375" style="26" customWidth="1"/>
    <col min="3306" max="3309" width="17" style="26" customWidth="1"/>
    <col min="3310" max="3310" width="0" style="26" hidden="1" customWidth="1"/>
    <col min="3311" max="3311" width="19.25" style="26" customWidth="1"/>
    <col min="3312" max="3312" width="5.5" style="26" customWidth="1"/>
    <col min="3313" max="3313" width="15.625" style="26" customWidth="1"/>
    <col min="3314" max="3314" width="8" style="26" customWidth="1"/>
    <col min="3315" max="3315" width="17" style="26" customWidth="1"/>
    <col min="3316" max="3316" width="12.5" style="26" customWidth="1"/>
    <col min="3317" max="3317" width="12.375" style="26" customWidth="1"/>
    <col min="3318" max="3318" width="13.25" style="26" customWidth="1"/>
    <col min="3319" max="3319" width="11.125" style="26" customWidth="1"/>
    <col min="3320" max="3320" width="10.875" style="26" customWidth="1"/>
    <col min="3321" max="3322" width="11.125" style="26" customWidth="1"/>
    <col min="3323" max="3323" width="10.625" style="26" customWidth="1"/>
    <col min="3324" max="3324" width="12.625" style="26" customWidth="1"/>
    <col min="3325" max="3325" width="13.5" style="26" customWidth="1"/>
    <col min="3326" max="3326" width="27.625" style="26" customWidth="1"/>
    <col min="3327" max="3327" width="14.375" style="26" customWidth="1"/>
    <col min="3328" max="3328" width="15.75" style="26" customWidth="1"/>
    <col min="3329" max="3329" width="2.375" style="26" customWidth="1"/>
    <col min="3330" max="3330" width="15.75" style="26" customWidth="1"/>
    <col min="3331" max="3547" width="10" style="26" customWidth="1"/>
    <col min="3548" max="3548" width="5.75" style="26" customWidth="1"/>
    <col min="3549" max="3549" width="17.75" style="26" customWidth="1"/>
    <col min="3550" max="3550" width="6.25" style="26" customWidth="1"/>
    <col min="3551" max="3551" width="19" style="26" customWidth="1"/>
    <col min="3552" max="3553" width="20.375" style="26" customWidth="1"/>
    <col min="3554" max="3555" width="17.875" style="26" customWidth="1"/>
    <col min="3556" max="3556" width="16.875" style="26" customWidth="1"/>
    <col min="3557" max="3557" width="5.75" style="26" customWidth="1"/>
    <col min="3558" max="3558" width="17.75" style="26" customWidth="1"/>
    <col min="3559" max="3559" width="8.625" style="26" customWidth="1"/>
    <col min="3560" max="3560" width="14" style="26" customWidth="1"/>
    <col min="3561" max="3561" width="14.375" style="26" customWidth="1"/>
    <col min="3562" max="3565" width="17" style="26" customWidth="1"/>
    <col min="3566" max="3566" width="0" style="26" hidden="1" customWidth="1"/>
    <col min="3567" max="3567" width="19.25" style="26" customWidth="1"/>
    <col min="3568" max="3568" width="5.5" style="26" customWidth="1"/>
    <col min="3569" max="3569" width="15.625" style="26" customWidth="1"/>
    <col min="3570" max="3570" width="8" style="26" customWidth="1"/>
    <col min="3571" max="3571" width="17" style="26" customWidth="1"/>
    <col min="3572" max="3572" width="12.5" style="26" customWidth="1"/>
    <col min="3573" max="3573" width="12.375" style="26" customWidth="1"/>
    <col min="3574" max="3574" width="13.25" style="26" customWidth="1"/>
    <col min="3575" max="3575" width="11.125" style="26" customWidth="1"/>
    <col min="3576" max="3576" width="10.875" style="26" customWidth="1"/>
    <col min="3577" max="3578" width="11.125" style="26" customWidth="1"/>
    <col min="3579" max="3579" width="10.625" style="26" customWidth="1"/>
    <col min="3580" max="3580" width="12.625" style="26" customWidth="1"/>
    <col min="3581" max="3581" width="13.5" style="26" customWidth="1"/>
    <col min="3582" max="3582" width="27.625" style="26" customWidth="1"/>
    <col min="3583" max="3583" width="14.375" style="26" customWidth="1"/>
    <col min="3584" max="3584" width="15.75" style="26" customWidth="1"/>
    <col min="3585" max="3585" width="2.375" style="26" customWidth="1"/>
    <col min="3586" max="3586" width="15.75" style="26" customWidth="1"/>
    <col min="3587" max="3803" width="10" style="26" customWidth="1"/>
    <col min="3804" max="3804" width="5.75" style="26" customWidth="1"/>
    <col min="3805" max="3805" width="17.75" style="26" customWidth="1"/>
    <col min="3806" max="3806" width="6.25" style="26" customWidth="1"/>
    <col min="3807" max="3807" width="19" style="26" customWidth="1"/>
    <col min="3808" max="3809" width="20.375" style="26" customWidth="1"/>
    <col min="3810" max="3811" width="17.875" style="26" customWidth="1"/>
    <col min="3812" max="3812" width="16.875" style="26" customWidth="1"/>
    <col min="3813" max="3813" width="5.75" style="26" customWidth="1"/>
    <col min="3814" max="3814" width="17.75" style="26" customWidth="1"/>
    <col min="3815" max="3815" width="8.625" style="26" customWidth="1"/>
    <col min="3816" max="3816" width="14" style="26" customWidth="1"/>
    <col min="3817" max="3817" width="14.375" style="26" customWidth="1"/>
    <col min="3818" max="3821" width="17" style="26" customWidth="1"/>
    <col min="3822" max="3822" width="0" style="26" hidden="1" customWidth="1"/>
    <col min="3823" max="3823" width="19.25" style="26" customWidth="1"/>
    <col min="3824" max="3824" width="5.5" style="26" customWidth="1"/>
    <col min="3825" max="3825" width="15.625" style="26" customWidth="1"/>
    <col min="3826" max="3826" width="8" style="26" customWidth="1"/>
    <col min="3827" max="3827" width="17" style="26" customWidth="1"/>
    <col min="3828" max="3828" width="12.5" style="26" customWidth="1"/>
    <col min="3829" max="3829" width="12.375" style="26" customWidth="1"/>
    <col min="3830" max="3830" width="13.25" style="26" customWidth="1"/>
    <col min="3831" max="3831" width="11.125" style="26" customWidth="1"/>
    <col min="3832" max="3832" width="10.875" style="26" customWidth="1"/>
    <col min="3833" max="3834" width="11.125" style="26" customWidth="1"/>
    <col min="3835" max="3835" width="10.625" style="26" customWidth="1"/>
    <col min="3836" max="3836" width="12.625" style="26" customWidth="1"/>
    <col min="3837" max="3837" width="13.5" style="26" customWidth="1"/>
    <col min="3838" max="3838" width="27.625" style="26" customWidth="1"/>
    <col min="3839" max="3839" width="14.375" style="26" customWidth="1"/>
    <col min="3840" max="3840" width="15.75" style="26" customWidth="1"/>
    <col min="3841" max="3841" width="2.375" style="26" customWidth="1"/>
    <col min="3842" max="3842" width="15.75" style="26" customWidth="1"/>
    <col min="3843" max="4059" width="10" style="26" customWidth="1"/>
    <col min="4060" max="4060" width="5.75" style="26" customWidth="1"/>
    <col min="4061" max="4061" width="17.75" style="26" customWidth="1"/>
    <col min="4062" max="4062" width="6.25" style="26" customWidth="1"/>
    <col min="4063" max="4063" width="19" style="26" customWidth="1"/>
    <col min="4064" max="4065" width="20.375" style="26" customWidth="1"/>
    <col min="4066" max="4067" width="17.875" style="26" customWidth="1"/>
    <col min="4068" max="4068" width="16.875" style="26" customWidth="1"/>
    <col min="4069" max="4069" width="5.75" style="26" customWidth="1"/>
    <col min="4070" max="4070" width="17.75" style="26" customWidth="1"/>
    <col min="4071" max="4071" width="8.625" style="26" customWidth="1"/>
    <col min="4072" max="4072" width="14" style="26" customWidth="1"/>
    <col min="4073" max="4073" width="14.375" style="26" customWidth="1"/>
    <col min="4074" max="4077" width="17" style="26" customWidth="1"/>
    <col min="4078" max="4078" width="0" style="26" hidden="1" customWidth="1"/>
    <col min="4079" max="4079" width="19.25" style="26" customWidth="1"/>
    <col min="4080" max="4080" width="5.5" style="26" customWidth="1"/>
    <col min="4081" max="4081" width="15.625" style="26" customWidth="1"/>
    <col min="4082" max="4082" width="8" style="26" customWidth="1"/>
    <col min="4083" max="4083" width="17" style="26" customWidth="1"/>
    <col min="4084" max="4084" width="12.5" style="26" customWidth="1"/>
    <col min="4085" max="4085" width="12.375" style="26" customWidth="1"/>
    <col min="4086" max="4086" width="13.25" style="26" customWidth="1"/>
    <col min="4087" max="4087" width="11.125" style="26" customWidth="1"/>
    <col min="4088" max="4088" width="10.875" style="26" customWidth="1"/>
    <col min="4089" max="4090" width="11.125" style="26" customWidth="1"/>
    <col min="4091" max="4091" width="10.625" style="26" customWidth="1"/>
    <col min="4092" max="4092" width="12.625" style="26" customWidth="1"/>
    <col min="4093" max="4093" width="13.5" style="26" customWidth="1"/>
    <col min="4094" max="4094" width="27.625" style="26" customWidth="1"/>
    <col min="4095" max="4095" width="14.375" style="26" customWidth="1"/>
    <col min="4096" max="4096" width="15.75" style="26" customWidth="1"/>
    <col min="4097" max="4097" width="2.375" style="26" customWidth="1"/>
    <col min="4098" max="4098" width="15.75" style="26" customWidth="1"/>
    <col min="4099" max="4315" width="10" style="26" customWidth="1"/>
    <col min="4316" max="4316" width="5.75" style="26" customWidth="1"/>
    <col min="4317" max="4317" width="17.75" style="26" customWidth="1"/>
    <col min="4318" max="4318" width="6.25" style="26" customWidth="1"/>
    <col min="4319" max="4319" width="19" style="26" customWidth="1"/>
    <col min="4320" max="4321" width="20.375" style="26" customWidth="1"/>
    <col min="4322" max="4323" width="17.875" style="26" customWidth="1"/>
    <col min="4324" max="4324" width="16.875" style="26" customWidth="1"/>
    <col min="4325" max="4325" width="5.75" style="26" customWidth="1"/>
    <col min="4326" max="4326" width="17.75" style="26" customWidth="1"/>
    <col min="4327" max="4327" width="8.625" style="26" customWidth="1"/>
    <col min="4328" max="4328" width="14" style="26" customWidth="1"/>
    <col min="4329" max="4329" width="14.375" style="26" customWidth="1"/>
    <col min="4330" max="4333" width="17" style="26" customWidth="1"/>
    <col min="4334" max="4334" width="0" style="26" hidden="1" customWidth="1"/>
    <col min="4335" max="4335" width="19.25" style="26" customWidth="1"/>
    <col min="4336" max="4336" width="5.5" style="26" customWidth="1"/>
    <col min="4337" max="4337" width="15.625" style="26" customWidth="1"/>
    <col min="4338" max="4338" width="8" style="26" customWidth="1"/>
    <col min="4339" max="4339" width="17" style="26" customWidth="1"/>
    <col min="4340" max="4340" width="12.5" style="26" customWidth="1"/>
    <col min="4341" max="4341" width="12.375" style="26" customWidth="1"/>
    <col min="4342" max="4342" width="13.25" style="26" customWidth="1"/>
    <col min="4343" max="4343" width="11.125" style="26" customWidth="1"/>
    <col min="4344" max="4344" width="10.875" style="26" customWidth="1"/>
    <col min="4345" max="4346" width="11.125" style="26" customWidth="1"/>
    <col min="4347" max="4347" width="10.625" style="26" customWidth="1"/>
    <col min="4348" max="4348" width="12.625" style="26" customWidth="1"/>
    <col min="4349" max="4349" width="13.5" style="26" customWidth="1"/>
    <col min="4350" max="4350" width="27.625" style="26" customWidth="1"/>
    <col min="4351" max="4351" width="14.375" style="26" customWidth="1"/>
    <col min="4352" max="4352" width="15.75" style="26" customWidth="1"/>
    <col min="4353" max="4353" width="2.375" style="26" customWidth="1"/>
    <col min="4354" max="4354" width="15.75" style="26" customWidth="1"/>
    <col min="4355" max="4571" width="10" style="26" customWidth="1"/>
    <col min="4572" max="4572" width="5.75" style="26" customWidth="1"/>
    <col min="4573" max="4573" width="17.75" style="26" customWidth="1"/>
    <col min="4574" max="4574" width="6.25" style="26" customWidth="1"/>
    <col min="4575" max="4575" width="19" style="26" customWidth="1"/>
    <col min="4576" max="4577" width="20.375" style="26" customWidth="1"/>
    <col min="4578" max="4579" width="17.875" style="26" customWidth="1"/>
    <col min="4580" max="4580" width="16.875" style="26" customWidth="1"/>
    <col min="4581" max="4581" width="5.75" style="26" customWidth="1"/>
    <col min="4582" max="4582" width="17.75" style="26" customWidth="1"/>
    <col min="4583" max="4583" width="8.625" style="26" customWidth="1"/>
    <col min="4584" max="4584" width="14" style="26" customWidth="1"/>
    <col min="4585" max="4585" width="14.375" style="26" customWidth="1"/>
    <col min="4586" max="4589" width="17" style="26" customWidth="1"/>
    <col min="4590" max="4590" width="0" style="26" hidden="1" customWidth="1"/>
    <col min="4591" max="4591" width="19.25" style="26" customWidth="1"/>
    <col min="4592" max="4592" width="5.5" style="26" customWidth="1"/>
    <col min="4593" max="4593" width="15.625" style="26" customWidth="1"/>
    <col min="4594" max="4594" width="8" style="26" customWidth="1"/>
    <col min="4595" max="4595" width="17" style="26" customWidth="1"/>
    <col min="4596" max="4596" width="12.5" style="26" customWidth="1"/>
    <col min="4597" max="4597" width="12.375" style="26" customWidth="1"/>
    <col min="4598" max="4598" width="13.25" style="26" customWidth="1"/>
    <col min="4599" max="4599" width="11.125" style="26" customWidth="1"/>
    <col min="4600" max="4600" width="10.875" style="26" customWidth="1"/>
    <col min="4601" max="4602" width="11.125" style="26" customWidth="1"/>
    <col min="4603" max="4603" width="10.625" style="26" customWidth="1"/>
    <col min="4604" max="4604" width="12.625" style="26" customWidth="1"/>
    <col min="4605" max="4605" width="13.5" style="26" customWidth="1"/>
    <col min="4606" max="4606" width="27.625" style="26" customWidth="1"/>
    <col min="4607" max="4607" width="14.375" style="26" customWidth="1"/>
    <col min="4608" max="4608" width="15.75" style="26" customWidth="1"/>
    <col min="4609" max="4609" width="2.375" style="26" customWidth="1"/>
    <col min="4610" max="4610" width="15.75" style="26" customWidth="1"/>
    <col min="4611" max="4827" width="10" style="26" customWidth="1"/>
    <col min="4828" max="4828" width="5.75" style="26" customWidth="1"/>
    <col min="4829" max="4829" width="17.75" style="26" customWidth="1"/>
    <col min="4830" max="4830" width="6.25" style="26" customWidth="1"/>
    <col min="4831" max="4831" width="19" style="26" customWidth="1"/>
    <col min="4832" max="4833" width="20.375" style="26" customWidth="1"/>
    <col min="4834" max="4835" width="17.875" style="26" customWidth="1"/>
    <col min="4836" max="4836" width="16.875" style="26" customWidth="1"/>
    <col min="4837" max="4837" width="5.75" style="26" customWidth="1"/>
    <col min="4838" max="4838" width="17.75" style="26" customWidth="1"/>
    <col min="4839" max="4839" width="8.625" style="26" customWidth="1"/>
    <col min="4840" max="4840" width="14" style="26" customWidth="1"/>
    <col min="4841" max="4841" width="14.375" style="26" customWidth="1"/>
    <col min="4842" max="4845" width="17" style="26" customWidth="1"/>
    <col min="4846" max="4846" width="0" style="26" hidden="1" customWidth="1"/>
    <col min="4847" max="4847" width="19.25" style="26" customWidth="1"/>
    <col min="4848" max="4848" width="5.5" style="26" customWidth="1"/>
    <col min="4849" max="4849" width="15.625" style="26" customWidth="1"/>
    <col min="4850" max="4850" width="8" style="26" customWidth="1"/>
    <col min="4851" max="4851" width="17" style="26" customWidth="1"/>
    <col min="4852" max="4852" width="12.5" style="26" customWidth="1"/>
    <col min="4853" max="4853" width="12.375" style="26" customWidth="1"/>
    <col min="4854" max="4854" width="13.25" style="26" customWidth="1"/>
    <col min="4855" max="4855" width="11.125" style="26" customWidth="1"/>
    <col min="4856" max="4856" width="10.875" style="26" customWidth="1"/>
    <col min="4857" max="4858" width="11.125" style="26" customWidth="1"/>
    <col min="4859" max="4859" width="10.625" style="26" customWidth="1"/>
    <col min="4860" max="4860" width="12.625" style="26" customWidth="1"/>
    <col min="4861" max="4861" width="13.5" style="26" customWidth="1"/>
    <col min="4862" max="4862" width="27.625" style="26" customWidth="1"/>
    <col min="4863" max="4863" width="14.375" style="26" customWidth="1"/>
    <col min="4864" max="4864" width="15.75" style="26" customWidth="1"/>
    <col min="4865" max="4865" width="2.375" style="26" customWidth="1"/>
    <col min="4866" max="4866" width="15.75" style="26" customWidth="1"/>
    <col min="4867" max="5083" width="10" style="26" customWidth="1"/>
    <col min="5084" max="5084" width="5.75" style="26" customWidth="1"/>
    <col min="5085" max="5085" width="17.75" style="26" customWidth="1"/>
    <col min="5086" max="5086" width="6.25" style="26" customWidth="1"/>
    <col min="5087" max="5087" width="19" style="26" customWidth="1"/>
    <col min="5088" max="5089" width="20.375" style="26" customWidth="1"/>
    <col min="5090" max="5091" width="17.875" style="26" customWidth="1"/>
    <col min="5092" max="5092" width="16.875" style="26" customWidth="1"/>
    <col min="5093" max="5093" width="5.75" style="26" customWidth="1"/>
    <col min="5094" max="5094" width="17.75" style="26" customWidth="1"/>
    <col min="5095" max="5095" width="8.625" style="26" customWidth="1"/>
    <col min="5096" max="5096" width="14" style="26" customWidth="1"/>
    <col min="5097" max="5097" width="14.375" style="26" customWidth="1"/>
    <col min="5098" max="5101" width="17" style="26" customWidth="1"/>
    <col min="5102" max="5102" width="0" style="26" hidden="1" customWidth="1"/>
    <col min="5103" max="5103" width="19.25" style="26" customWidth="1"/>
    <col min="5104" max="5104" width="5.5" style="26" customWidth="1"/>
    <col min="5105" max="5105" width="15.625" style="26" customWidth="1"/>
    <col min="5106" max="5106" width="8" style="26" customWidth="1"/>
    <col min="5107" max="5107" width="17" style="26" customWidth="1"/>
    <col min="5108" max="5108" width="12.5" style="26" customWidth="1"/>
    <col min="5109" max="5109" width="12.375" style="26" customWidth="1"/>
    <col min="5110" max="5110" width="13.25" style="26" customWidth="1"/>
    <col min="5111" max="5111" width="11.125" style="26" customWidth="1"/>
    <col min="5112" max="5112" width="10.875" style="26" customWidth="1"/>
    <col min="5113" max="5114" width="11.125" style="26" customWidth="1"/>
    <col min="5115" max="5115" width="10.625" style="26" customWidth="1"/>
    <col min="5116" max="5116" width="12.625" style="26" customWidth="1"/>
    <col min="5117" max="5117" width="13.5" style="26" customWidth="1"/>
    <col min="5118" max="5118" width="27.625" style="26" customWidth="1"/>
    <col min="5119" max="5119" width="14.375" style="26" customWidth="1"/>
    <col min="5120" max="5120" width="15.75" style="26" customWidth="1"/>
    <col min="5121" max="5121" width="2.375" style="26" customWidth="1"/>
    <col min="5122" max="5122" width="15.75" style="26" customWidth="1"/>
    <col min="5123" max="5339" width="10" style="26" customWidth="1"/>
    <col min="5340" max="5340" width="5.75" style="26" customWidth="1"/>
    <col min="5341" max="5341" width="17.75" style="26" customWidth="1"/>
    <col min="5342" max="5342" width="6.25" style="26" customWidth="1"/>
    <col min="5343" max="5343" width="19" style="26" customWidth="1"/>
    <col min="5344" max="5345" width="20.375" style="26" customWidth="1"/>
    <col min="5346" max="5347" width="17.875" style="26" customWidth="1"/>
    <col min="5348" max="5348" width="16.875" style="26" customWidth="1"/>
    <col min="5349" max="5349" width="5.75" style="26" customWidth="1"/>
    <col min="5350" max="5350" width="17.75" style="26" customWidth="1"/>
    <col min="5351" max="5351" width="8.625" style="26" customWidth="1"/>
    <col min="5352" max="5352" width="14" style="26" customWidth="1"/>
    <col min="5353" max="5353" width="14.375" style="26" customWidth="1"/>
    <col min="5354" max="5357" width="17" style="26" customWidth="1"/>
    <col min="5358" max="5358" width="0" style="26" hidden="1" customWidth="1"/>
    <col min="5359" max="5359" width="19.25" style="26" customWidth="1"/>
    <col min="5360" max="5360" width="5.5" style="26" customWidth="1"/>
    <col min="5361" max="5361" width="15.625" style="26" customWidth="1"/>
    <col min="5362" max="5362" width="8" style="26" customWidth="1"/>
    <col min="5363" max="5363" width="17" style="26" customWidth="1"/>
    <col min="5364" max="5364" width="12.5" style="26" customWidth="1"/>
    <col min="5365" max="5365" width="12.375" style="26" customWidth="1"/>
    <col min="5366" max="5366" width="13.25" style="26" customWidth="1"/>
    <col min="5367" max="5367" width="11.125" style="26" customWidth="1"/>
    <col min="5368" max="5368" width="10.875" style="26" customWidth="1"/>
    <col min="5369" max="5370" width="11.125" style="26" customWidth="1"/>
    <col min="5371" max="5371" width="10.625" style="26" customWidth="1"/>
    <col min="5372" max="5372" width="12.625" style="26" customWidth="1"/>
    <col min="5373" max="5373" width="13.5" style="26" customWidth="1"/>
    <col min="5374" max="5374" width="27.625" style="26" customWidth="1"/>
    <col min="5375" max="5375" width="14.375" style="26" customWidth="1"/>
    <col min="5376" max="5376" width="15.75" style="26" customWidth="1"/>
    <col min="5377" max="5377" width="2.375" style="26" customWidth="1"/>
    <col min="5378" max="5378" width="15.75" style="26" customWidth="1"/>
    <col min="5379" max="5595" width="10" style="26" customWidth="1"/>
    <col min="5596" max="5596" width="5.75" style="26" customWidth="1"/>
    <col min="5597" max="5597" width="17.75" style="26" customWidth="1"/>
    <col min="5598" max="5598" width="6.25" style="26" customWidth="1"/>
    <col min="5599" max="5599" width="19" style="26" customWidth="1"/>
    <col min="5600" max="5601" width="20.375" style="26" customWidth="1"/>
    <col min="5602" max="5603" width="17.875" style="26" customWidth="1"/>
    <col min="5604" max="5604" width="16.875" style="26" customWidth="1"/>
    <col min="5605" max="5605" width="5.75" style="26" customWidth="1"/>
    <col min="5606" max="5606" width="17.75" style="26" customWidth="1"/>
    <col min="5607" max="5607" width="8.625" style="26" customWidth="1"/>
    <col min="5608" max="5608" width="14" style="26" customWidth="1"/>
    <col min="5609" max="5609" width="14.375" style="26" customWidth="1"/>
    <col min="5610" max="5613" width="17" style="26" customWidth="1"/>
    <col min="5614" max="5614" width="0" style="26" hidden="1" customWidth="1"/>
    <col min="5615" max="5615" width="19.25" style="26" customWidth="1"/>
    <col min="5616" max="5616" width="5.5" style="26" customWidth="1"/>
    <col min="5617" max="5617" width="15.625" style="26" customWidth="1"/>
    <col min="5618" max="5618" width="8" style="26" customWidth="1"/>
    <col min="5619" max="5619" width="17" style="26" customWidth="1"/>
    <col min="5620" max="5620" width="12.5" style="26" customWidth="1"/>
    <col min="5621" max="5621" width="12.375" style="26" customWidth="1"/>
    <col min="5622" max="5622" width="13.25" style="26" customWidth="1"/>
    <col min="5623" max="5623" width="11.125" style="26" customWidth="1"/>
    <col min="5624" max="5624" width="10.875" style="26" customWidth="1"/>
    <col min="5625" max="5626" width="11.125" style="26" customWidth="1"/>
    <col min="5627" max="5627" width="10.625" style="26" customWidth="1"/>
    <col min="5628" max="5628" width="12.625" style="26" customWidth="1"/>
    <col min="5629" max="5629" width="13.5" style="26" customWidth="1"/>
    <col min="5630" max="5630" width="27.625" style="26" customWidth="1"/>
    <col min="5631" max="5631" width="14.375" style="26" customWidth="1"/>
    <col min="5632" max="5632" width="15.75" style="26" customWidth="1"/>
    <col min="5633" max="5633" width="2.375" style="26" customWidth="1"/>
    <col min="5634" max="5634" width="15.75" style="26" customWidth="1"/>
    <col min="5635" max="5851" width="10" style="26" customWidth="1"/>
    <col min="5852" max="5852" width="5.75" style="26" customWidth="1"/>
    <col min="5853" max="5853" width="17.75" style="26" customWidth="1"/>
    <col min="5854" max="5854" width="6.25" style="26" customWidth="1"/>
    <col min="5855" max="5855" width="19" style="26" customWidth="1"/>
    <col min="5856" max="5857" width="20.375" style="26" customWidth="1"/>
    <col min="5858" max="5859" width="17.875" style="26" customWidth="1"/>
    <col min="5860" max="5860" width="16.875" style="26" customWidth="1"/>
    <col min="5861" max="5861" width="5.75" style="26" customWidth="1"/>
    <col min="5862" max="5862" width="17.75" style="26" customWidth="1"/>
    <col min="5863" max="5863" width="8.625" style="26" customWidth="1"/>
    <col min="5864" max="5864" width="14" style="26" customWidth="1"/>
    <col min="5865" max="5865" width="14.375" style="26" customWidth="1"/>
    <col min="5866" max="5869" width="17" style="26" customWidth="1"/>
    <col min="5870" max="5870" width="0" style="26" hidden="1" customWidth="1"/>
    <col min="5871" max="5871" width="19.25" style="26" customWidth="1"/>
    <col min="5872" max="5872" width="5.5" style="26" customWidth="1"/>
    <col min="5873" max="5873" width="15.625" style="26" customWidth="1"/>
    <col min="5874" max="5874" width="8" style="26" customWidth="1"/>
    <col min="5875" max="5875" width="17" style="26" customWidth="1"/>
    <col min="5876" max="5876" width="12.5" style="26" customWidth="1"/>
    <col min="5877" max="5877" width="12.375" style="26" customWidth="1"/>
    <col min="5878" max="5878" width="13.25" style="26" customWidth="1"/>
    <col min="5879" max="5879" width="11.125" style="26" customWidth="1"/>
    <col min="5880" max="5880" width="10.875" style="26" customWidth="1"/>
    <col min="5881" max="5882" width="11.125" style="26" customWidth="1"/>
    <col min="5883" max="5883" width="10.625" style="26" customWidth="1"/>
    <col min="5884" max="5884" width="12.625" style="26" customWidth="1"/>
    <col min="5885" max="5885" width="13.5" style="26" customWidth="1"/>
    <col min="5886" max="5886" width="27.625" style="26" customWidth="1"/>
    <col min="5887" max="5887" width="14.375" style="26" customWidth="1"/>
    <col min="5888" max="5888" width="15.75" style="26" customWidth="1"/>
    <col min="5889" max="5889" width="2.375" style="26" customWidth="1"/>
    <col min="5890" max="5890" width="15.75" style="26" customWidth="1"/>
    <col min="5891" max="6107" width="10" style="26" customWidth="1"/>
    <col min="6108" max="6108" width="5.75" style="26" customWidth="1"/>
    <col min="6109" max="6109" width="17.75" style="26" customWidth="1"/>
    <col min="6110" max="6110" width="6.25" style="26" customWidth="1"/>
    <col min="6111" max="6111" width="19" style="26" customWidth="1"/>
    <col min="6112" max="6113" width="20.375" style="26" customWidth="1"/>
    <col min="6114" max="6115" width="17.875" style="26" customWidth="1"/>
    <col min="6116" max="6116" width="16.875" style="26" customWidth="1"/>
    <col min="6117" max="6117" width="5.75" style="26" customWidth="1"/>
    <col min="6118" max="6118" width="17.75" style="26" customWidth="1"/>
    <col min="6119" max="6119" width="8.625" style="26" customWidth="1"/>
    <col min="6120" max="6120" width="14" style="26" customWidth="1"/>
    <col min="6121" max="6121" width="14.375" style="26" customWidth="1"/>
    <col min="6122" max="6125" width="17" style="26" customWidth="1"/>
    <col min="6126" max="6126" width="0" style="26" hidden="1" customWidth="1"/>
    <col min="6127" max="6127" width="19.25" style="26" customWidth="1"/>
    <col min="6128" max="6128" width="5.5" style="26" customWidth="1"/>
    <col min="6129" max="6129" width="15.625" style="26" customWidth="1"/>
    <col min="6130" max="6130" width="8" style="26" customWidth="1"/>
    <col min="6131" max="6131" width="17" style="26" customWidth="1"/>
    <col min="6132" max="6132" width="12.5" style="26" customWidth="1"/>
    <col min="6133" max="6133" width="12.375" style="26" customWidth="1"/>
    <col min="6134" max="6134" width="13.25" style="26" customWidth="1"/>
    <col min="6135" max="6135" width="11.125" style="26" customWidth="1"/>
    <col min="6136" max="6136" width="10.875" style="26" customWidth="1"/>
    <col min="6137" max="6138" width="11.125" style="26" customWidth="1"/>
    <col min="6139" max="6139" width="10.625" style="26" customWidth="1"/>
    <col min="6140" max="6140" width="12.625" style="26" customWidth="1"/>
    <col min="6141" max="6141" width="13.5" style="26" customWidth="1"/>
    <col min="6142" max="6142" width="27.625" style="26" customWidth="1"/>
    <col min="6143" max="6143" width="14.375" style="26" customWidth="1"/>
    <col min="6144" max="6144" width="15.75" style="26" customWidth="1"/>
    <col min="6145" max="6145" width="2.375" style="26" customWidth="1"/>
    <col min="6146" max="6146" width="15.75" style="26" customWidth="1"/>
    <col min="6147" max="6363" width="10" style="26" customWidth="1"/>
    <col min="6364" max="6364" width="5.75" style="26" customWidth="1"/>
    <col min="6365" max="6365" width="17.75" style="26" customWidth="1"/>
    <col min="6366" max="6366" width="6.25" style="26" customWidth="1"/>
    <col min="6367" max="6367" width="19" style="26" customWidth="1"/>
    <col min="6368" max="6369" width="20.375" style="26" customWidth="1"/>
    <col min="6370" max="6371" width="17.875" style="26" customWidth="1"/>
    <col min="6372" max="6372" width="16.875" style="26" customWidth="1"/>
    <col min="6373" max="6373" width="5.75" style="26" customWidth="1"/>
    <col min="6374" max="6374" width="17.75" style="26" customWidth="1"/>
    <col min="6375" max="6375" width="8.625" style="26" customWidth="1"/>
    <col min="6376" max="6376" width="14" style="26" customWidth="1"/>
    <col min="6377" max="6377" width="14.375" style="26" customWidth="1"/>
    <col min="6378" max="6381" width="17" style="26" customWidth="1"/>
    <col min="6382" max="6382" width="0" style="26" hidden="1" customWidth="1"/>
    <col min="6383" max="6383" width="19.25" style="26" customWidth="1"/>
    <col min="6384" max="6384" width="5.5" style="26" customWidth="1"/>
    <col min="6385" max="6385" width="15.625" style="26" customWidth="1"/>
    <col min="6386" max="6386" width="8" style="26" customWidth="1"/>
    <col min="6387" max="6387" width="17" style="26" customWidth="1"/>
    <col min="6388" max="6388" width="12.5" style="26" customWidth="1"/>
    <col min="6389" max="6389" width="12.375" style="26" customWidth="1"/>
    <col min="6390" max="6390" width="13.25" style="26" customWidth="1"/>
    <col min="6391" max="6391" width="11.125" style="26" customWidth="1"/>
    <col min="6392" max="6392" width="10.875" style="26" customWidth="1"/>
    <col min="6393" max="6394" width="11.125" style="26" customWidth="1"/>
    <col min="6395" max="6395" width="10.625" style="26" customWidth="1"/>
    <col min="6396" max="6396" width="12.625" style="26" customWidth="1"/>
    <col min="6397" max="6397" width="13.5" style="26" customWidth="1"/>
    <col min="6398" max="6398" width="27.625" style="26" customWidth="1"/>
    <col min="6399" max="6399" width="14.375" style="26" customWidth="1"/>
    <col min="6400" max="6400" width="15.75" style="26" customWidth="1"/>
    <col min="6401" max="6401" width="2.375" style="26" customWidth="1"/>
    <col min="6402" max="6402" width="15.75" style="26" customWidth="1"/>
    <col min="6403" max="6619" width="10" style="26" customWidth="1"/>
    <col min="6620" max="6620" width="5.75" style="26" customWidth="1"/>
    <col min="6621" max="6621" width="17.75" style="26" customWidth="1"/>
    <col min="6622" max="6622" width="6.25" style="26" customWidth="1"/>
    <col min="6623" max="6623" width="19" style="26" customWidth="1"/>
    <col min="6624" max="6625" width="20.375" style="26" customWidth="1"/>
    <col min="6626" max="6627" width="17.875" style="26" customWidth="1"/>
    <col min="6628" max="6628" width="16.875" style="26" customWidth="1"/>
    <col min="6629" max="6629" width="5.75" style="26" customWidth="1"/>
    <col min="6630" max="6630" width="17.75" style="26" customWidth="1"/>
    <col min="6631" max="6631" width="8.625" style="26" customWidth="1"/>
    <col min="6632" max="6632" width="14" style="26" customWidth="1"/>
    <col min="6633" max="6633" width="14.375" style="26" customWidth="1"/>
    <col min="6634" max="6637" width="17" style="26" customWidth="1"/>
    <col min="6638" max="6638" width="0" style="26" hidden="1" customWidth="1"/>
    <col min="6639" max="6639" width="19.25" style="26" customWidth="1"/>
    <col min="6640" max="6640" width="5.5" style="26" customWidth="1"/>
    <col min="6641" max="6641" width="15.625" style="26" customWidth="1"/>
    <col min="6642" max="6642" width="8" style="26" customWidth="1"/>
    <col min="6643" max="6643" width="17" style="26" customWidth="1"/>
    <col min="6644" max="6644" width="12.5" style="26" customWidth="1"/>
    <col min="6645" max="6645" width="12.375" style="26" customWidth="1"/>
    <col min="6646" max="6646" width="13.25" style="26" customWidth="1"/>
    <col min="6647" max="6647" width="11.125" style="26" customWidth="1"/>
    <col min="6648" max="6648" width="10.875" style="26" customWidth="1"/>
    <col min="6649" max="6650" width="11.125" style="26" customWidth="1"/>
    <col min="6651" max="6651" width="10.625" style="26" customWidth="1"/>
    <col min="6652" max="6652" width="12.625" style="26" customWidth="1"/>
    <col min="6653" max="6653" width="13.5" style="26" customWidth="1"/>
    <col min="6654" max="6654" width="27.625" style="26" customWidth="1"/>
    <col min="6655" max="6655" width="14.375" style="26" customWidth="1"/>
    <col min="6656" max="6656" width="15.75" style="26" customWidth="1"/>
    <col min="6657" max="6657" width="2.375" style="26" customWidth="1"/>
    <col min="6658" max="6658" width="15.75" style="26" customWidth="1"/>
    <col min="6659" max="6875" width="10" style="26" customWidth="1"/>
    <col min="6876" max="6876" width="5.75" style="26" customWidth="1"/>
    <col min="6877" max="6877" width="17.75" style="26" customWidth="1"/>
    <col min="6878" max="6878" width="6.25" style="26" customWidth="1"/>
    <col min="6879" max="6879" width="19" style="26" customWidth="1"/>
    <col min="6880" max="6881" width="20.375" style="26" customWidth="1"/>
    <col min="6882" max="6883" width="17.875" style="26" customWidth="1"/>
    <col min="6884" max="6884" width="16.875" style="26" customWidth="1"/>
    <col min="6885" max="6885" width="5.75" style="26" customWidth="1"/>
    <col min="6886" max="6886" width="17.75" style="26" customWidth="1"/>
    <col min="6887" max="6887" width="8.625" style="26" customWidth="1"/>
    <col min="6888" max="6888" width="14" style="26" customWidth="1"/>
    <col min="6889" max="6889" width="14.375" style="26" customWidth="1"/>
    <col min="6890" max="6893" width="17" style="26" customWidth="1"/>
    <col min="6894" max="6894" width="0" style="26" hidden="1" customWidth="1"/>
    <col min="6895" max="6895" width="19.25" style="26" customWidth="1"/>
    <col min="6896" max="6896" width="5.5" style="26" customWidth="1"/>
    <col min="6897" max="6897" width="15.625" style="26" customWidth="1"/>
    <col min="6898" max="6898" width="8" style="26" customWidth="1"/>
    <col min="6899" max="6899" width="17" style="26" customWidth="1"/>
    <col min="6900" max="6900" width="12.5" style="26" customWidth="1"/>
    <col min="6901" max="6901" width="12.375" style="26" customWidth="1"/>
    <col min="6902" max="6902" width="13.25" style="26" customWidth="1"/>
    <col min="6903" max="6903" width="11.125" style="26" customWidth="1"/>
    <col min="6904" max="6904" width="10.875" style="26" customWidth="1"/>
    <col min="6905" max="6906" width="11.125" style="26" customWidth="1"/>
    <col min="6907" max="6907" width="10.625" style="26" customWidth="1"/>
    <col min="6908" max="6908" width="12.625" style="26" customWidth="1"/>
    <col min="6909" max="6909" width="13.5" style="26" customWidth="1"/>
    <col min="6910" max="6910" width="27.625" style="26" customWidth="1"/>
    <col min="6911" max="6911" width="14.375" style="26" customWidth="1"/>
    <col min="6912" max="6912" width="15.75" style="26" customWidth="1"/>
    <col min="6913" max="6913" width="2.375" style="26" customWidth="1"/>
    <col min="6914" max="6914" width="15.75" style="26" customWidth="1"/>
    <col min="6915" max="7131" width="10" style="26" customWidth="1"/>
    <col min="7132" max="7132" width="5.75" style="26" customWidth="1"/>
    <col min="7133" max="7133" width="17.75" style="26" customWidth="1"/>
    <col min="7134" max="7134" width="6.25" style="26" customWidth="1"/>
    <col min="7135" max="7135" width="19" style="26" customWidth="1"/>
    <col min="7136" max="7137" width="20.375" style="26" customWidth="1"/>
    <col min="7138" max="7139" width="17.875" style="26" customWidth="1"/>
    <col min="7140" max="7140" width="16.875" style="26" customWidth="1"/>
    <col min="7141" max="7141" width="5.75" style="26" customWidth="1"/>
    <col min="7142" max="7142" width="17.75" style="26" customWidth="1"/>
    <col min="7143" max="7143" width="8.625" style="26" customWidth="1"/>
    <col min="7144" max="7144" width="14" style="26" customWidth="1"/>
    <col min="7145" max="7145" width="14.375" style="26" customWidth="1"/>
    <col min="7146" max="7149" width="17" style="26" customWidth="1"/>
    <col min="7150" max="7150" width="0" style="26" hidden="1" customWidth="1"/>
    <col min="7151" max="7151" width="19.25" style="26" customWidth="1"/>
    <col min="7152" max="7152" width="5.5" style="26" customWidth="1"/>
    <col min="7153" max="7153" width="15.625" style="26" customWidth="1"/>
    <col min="7154" max="7154" width="8" style="26" customWidth="1"/>
    <col min="7155" max="7155" width="17" style="26" customWidth="1"/>
    <col min="7156" max="7156" width="12.5" style="26" customWidth="1"/>
    <col min="7157" max="7157" width="12.375" style="26" customWidth="1"/>
    <col min="7158" max="7158" width="13.25" style="26" customWidth="1"/>
    <col min="7159" max="7159" width="11.125" style="26" customWidth="1"/>
    <col min="7160" max="7160" width="10.875" style="26" customWidth="1"/>
    <col min="7161" max="7162" width="11.125" style="26" customWidth="1"/>
    <col min="7163" max="7163" width="10.625" style="26" customWidth="1"/>
    <col min="7164" max="7164" width="12.625" style="26" customWidth="1"/>
    <col min="7165" max="7165" width="13.5" style="26" customWidth="1"/>
    <col min="7166" max="7166" width="27.625" style="26" customWidth="1"/>
    <col min="7167" max="7167" width="14.375" style="26" customWidth="1"/>
    <col min="7168" max="7168" width="15.75" style="26" customWidth="1"/>
    <col min="7169" max="7169" width="2.375" style="26" customWidth="1"/>
    <col min="7170" max="7170" width="15.75" style="26" customWidth="1"/>
    <col min="7171" max="7387" width="10" style="26" customWidth="1"/>
    <col min="7388" max="7388" width="5.75" style="26" customWidth="1"/>
    <col min="7389" max="7389" width="17.75" style="26" customWidth="1"/>
    <col min="7390" max="7390" width="6.25" style="26" customWidth="1"/>
    <col min="7391" max="7391" width="19" style="26" customWidth="1"/>
    <col min="7392" max="7393" width="20.375" style="26" customWidth="1"/>
    <col min="7394" max="7395" width="17.875" style="26" customWidth="1"/>
    <col min="7396" max="7396" width="16.875" style="26" customWidth="1"/>
    <col min="7397" max="7397" width="5.75" style="26" customWidth="1"/>
    <col min="7398" max="7398" width="17.75" style="26" customWidth="1"/>
    <col min="7399" max="7399" width="8.625" style="26" customWidth="1"/>
    <col min="7400" max="7400" width="14" style="26" customWidth="1"/>
    <col min="7401" max="7401" width="14.375" style="26" customWidth="1"/>
    <col min="7402" max="7405" width="17" style="26" customWidth="1"/>
    <col min="7406" max="7406" width="0" style="26" hidden="1" customWidth="1"/>
    <col min="7407" max="7407" width="19.25" style="26" customWidth="1"/>
    <col min="7408" max="7408" width="5.5" style="26" customWidth="1"/>
    <col min="7409" max="7409" width="15.625" style="26" customWidth="1"/>
    <col min="7410" max="7410" width="8" style="26" customWidth="1"/>
    <col min="7411" max="7411" width="17" style="26" customWidth="1"/>
    <col min="7412" max="7412" width="12.5" style="26" customWidth="1"/>
    <col min="7413" max="7413" width="12.375" style="26" customWidth="1"/>
    <col min="7414" max="7414" width="13.25" style="26" customWidth="1"/>
    <col min="7415" max="7415" width="11.125" style="26" customWidth="1"/>
    <col min="7416" max="7416" width="10.875" style="26" customWidth="1"/>
    <col min="7417" max="7418" width="11.125" style="26" customWidth="1"/>
    <col min="7419" max="7419" width="10.625" style="26" customWidth="1"/>
    <col min="7420" max="7420" width="12.625" style="26" customWidth="1"/>
    <col min="7421" max="7421" width="13.5" style="26" customWidth="1"/>
    <col min="7422" max="7422" width="27.625" style="26" customWidth="1"/>
    <col min="7423" max="7423" width="14.375" style="26" customWidth="1"/>
    <col min="7424" max="7424" width="15.75" style="26" customWidth="1"/>
    <col min="7425" max="7425" width="2.375" style="26" customWidth="1"/>
    <col min="7426" max="7426" width="15.75" style="26" customWidth="1"/>
    <col min="7427" max="7643" width="10" style="26" customWidth="1"/>
    <col min="7644" max="7644" width="5.75" style="26" customWidth="1"/>
    <col min="7645" max="7645" width="17.75" style="26" customWidth="1"/>
    <col min="7646" max="7646" width="6.25" style="26" customWidth="1"/>
    <col min="7647" max="7647" width="19" style="26" customWidth="1"/>
    <col min="7648" max="7649" width="20.375" style="26" customWidth="1"/>
    <col min="7650" max="7651" width="17.875" style="26" customWidth="1"/>
    <col min="7652" max="7652" width="16.875" style="26" customWidth="1"/>
    <col min="7653" max="7653" width="5.75" style="26" customWidth="1"/>
    <col min="7654" max="7654" width="17.75" style="26" customWidth="1"/>
    <col min="7655" max="7655" width="8.625" style="26" customWidth="1"/>
    <col min="7656" max="7656" width="14" style="26" customWidth="1"/>
    <col min="7657" max="7657" width="14.375" style="26" customWidth="1"/>
    <col min="7658" max="7661" width="17" style="26" customWidth="1"/>
    <col min="7662" max="7662" width="0" style="26" hidden="1" customWidth="1"/>
    <col min="7663" max="7663" width="19.25" style="26" customWidth="1"/>
    <col min="7664" max="7664" width="5.5" style="26" customWidth="1"/>
    <col min="7665" max="7665" width="15.625" style="26" customWidth="1"/>
    <col min="7666" max="7666" width="8" style="26" customWidth="1"/>
    <col min="7667" max="7667" width="17" style="26" customWidth="1"/>
    <col min="7668" max="7668" width="12.5" style="26" customWidth="1"/>
    <col min="7669" max="7669" width="12.375" style="26" customWidth="1"/>
    <col min="7670" max="7670" width="13.25" style="26" customWidth="1"/>
    <col min="7671" max="7671" width="11.125" style="26" customWidth="1"/>
    <col min="7672" max="7672" width="10.875" style="26" customWidth="1"/>
    <col min="7673" max="7674" width="11.125" style="26" customWidth="1"/>
    <col min="7675" max="7675" width="10.625" style="26" customWidth="1"/>
    <col min="7676" max="7676" width="12.625" style="26" customWidth="1"/>
    <col min="7677" max="7677" width="13.5" style="26" customWidth="1"/>
    <col min="7678" max="7678" width="27.625" style="26" customWidth="1"/>
    <col min="7679" max="7679" width="14.375" style="26" customWidth="1"/>
    <col min="7680" max="7680" width="15.75" style="26" customWidth="1"/>
    <col min="7681" max="7681" width="2.375" style="26" customWidth="1"/>
    <col min="7682" max="7682" width="15.75" style="26" customWidth="1"/>
    <col min="7683" max="7899" width="10" style="26" customWidth="1"/>
    <col min="7900" max="7900" width="5.75" style="26" customWidth="1"/>
    <col min="7901" max="7901" width="17.75" style="26" customWidth="1"/>
    <col min="7902" max="7902" width="6.25" style="26" customWidth="1"/>
    <col min="7903" max="7903" width="19" style="26" customWidth="1"/>
    <col min="7904" max="7905" width="20.375" style="26" customWidth="1"/>
    <col min="7906" max="7907" width="17.875" style="26" customWidth="1"/>
    <col min="7908" max="7908" width="16.875" style="26" customWidth="1"/>
    <col min="7909" max="7909" width="5.75" style="26" customWidth="1"/>
    <col min="7910" max="7910" width="17.75" style="26" customWidth="1"/>
    <col min="7911" max="7911" width="8.625" style="26" customWidth="1"/>
    <col min="7912" max="7912" width="14" style="26" customWidth="1"/>
    <col min="7913" max="7913" width="14.375" style="26" customWidth="1"/>
    <col min="7914" max="7917" width="17" style="26" customWidth="1"/>
    <col min="7918" max="7918" width="0" style="26" hidden="1" customWidth="1"/>
    <col min="7919" max="7919" width="19.25" style="26" customWidth="1"/>
    <col min="7920" max="7920" width="5.5" style="26" customWidth="1"/>
    <col min="7921" max="7921" width="15.625" style="26" customWidth="1"/>
    <col min="7922" max="7922" width="8" style="26" customWidth="1"/>
    <col min="7923" max="7923" width="17" style="26" customWidth="1"/>
    <col min="7924" max="7924" width="12.5" style="26" customWidth="1"/>
    <col min="7925" max="7925" width="12.375" style="26" customWidth="1"/>
    <col min="7926" max="7926" width="13.25" style="26" customWidth="1"/>
    <col min="7927" max="7927" width="11.125" style="26" customWidth="1"/>
    <col min="7928" max="7928" width="10.875" style="26" customWidth="1"/>
    <col min="7929" max="7930" width="11.125" style="26" customWidth="1"/>
    <col min="7931" max="7931" width="10.625" style="26" customWidth="1"/>
    <col min="7932" max="7932" width="12.625" style="26" customWidth="1"/>
    <col min="7933" max="7933" width="13.5" style="26" customWidth="1"/>
    <col min="7934" max="7934" width="27.625" style="26" customWidth="1"/>
    <col min="7935" max="7935" width="14.375" style="26" customWidth="1"/>
    <col min="7936" max="7936" width="15.75" style="26" customWidth="1"/>
    <col min="7937" max="7937" width="2.375" style="26" customWidth="1"/>
    <col min="7938" max="7938" width="15.75" style="26" customWidth="1"/>
    <col min="7939" max="8155" width="10" style="26" customWidth="1"/>
    <col min="8156" max="8156" width="5.75" style="26" customWidth="1"/>
    <col min="8157" max="8157" width="17.75" style="26" customWidth="1"/>
    <col min="8158" max="8158" width="6.25" style="26" customWidth="1"/>
    <col min="8159" max="8159" width="19" style="26" customWidth="1"/>
    <col min="8160" max="8161" width="20.375" style="26" customWidth="1"/>
    <col min="8162" max="8163" width="17.875" style="26" customWidth="1"/>
    <col min="8164" max="8164" width="16.875" style="26" customWidth="1"/>
    <col min="8165" max="8165" width="5.75" style="26" customWidth="1"/>
    <col min="8166" max="8166" width="17.75" style="26" customWidth="1"/>
    <col min="8167" max="8167" width="8.625" style="26" customWidth="1"/>
    <col min="8168" max="8168" width="14" style="26" customWidth="1"/>
    <col min="8169" max="8169" width="14.375" style="26" customWidth="1"/>
    <col min="8170" max="8173" width="17" style="26" customWidth="1"/>
    <col min="8174" max="8174" width="0" style="26" hidden="1" customWidth="1"/>
    <col min="8175" max="8175" width="19.25" style="26" customWidth="1"/>
    <col min="8176" max="8176" width="5.5" style="26" customWidth="1"/>
    <col min="8177" max="8177" width="15.625" style="26" customWidth="1"/>
    <col min="8178" max="8178" width="8" style="26" customWidth="1"/>
    <col min="8179" max="8179" width="17" style="26" customWidth="1"/>
    <col min="8180" max="8180" width="12.5" style="26" customWidth="1"/>
    <col min="8181" max="8181" width="12.375" style="26" customWidth="1"/>
    <col min="8182" max="8182" width="13.25" style="26" customWidth="1"/>
    <col min="8183" max="8183" width="11.125" style="26" customWidth="1"/>
    <col min="8184" max="8184" width="10.875" style="26" customWidth="1"/>
    <col min="8185" max="8186" width="11.125" style="26" customWidth="1"/>
    <col min="8187" max="8187" width="10.625" style="26" customWidth="1"/>
    <col min="8188" max="8188" width="12.625" style="26" customWidth="1"/>
    <col min="8189" max="8189" width="13.5" style="26" customWidth="1"/>
    <col min="8190" max="8190" width="27.625" style="26" customWidth="1"/>
    <col min="8191" max="8191" width="14.375" style="26" customWidth="1"/>
    <col min="8192" max="8192" width="15.75" style="26" customWidth="1"/>
    <col min="8193" max="8193" width="2.375" style="26" customWidth="1"/>
    <col min="8194" max="8194" width="15.75" style="26" customWidth="1"/>
    <col min="8195" max="8411" width="10" style="26" customWidth="1"/>
    <col min="8412" max="8412" width="5.75" style="26" customWidth="1"/>
    <col min="8413" max="8413" width="17.75" style="26" customWidth="1"/>
    <col min="8414" max="8414" width="6.25" style="26" customWidth="1"/>
    <col min="8415" max="8415" width="19" style="26" customWidth="1"/>
    <col min="8416" max="8417" width="20.375" style="26" customWidth="1"/>
    <col min="8418" max="8419" width="17.875" style="26" customWidth="1"/>
    <col min="8420" max="8420" width="16.875" style="26" customWidth="1"/>
    <col min="8421" max="8421" width="5.75" style="26" customWidth="1"/>
    <col min="8422" max="8422" width="17.75" style="26" customWidth="1"/>
    <col min="8423" max="8423" width="8.625" style="26" customWidth="1"/>
    <col min="8424" max="8424" width="14" style="26" customWidth="1"/>
    <col min="8425" max="8425" width="14.375" style="26" customWidth="1"/>
    <col min="8426" max="8429" width="17" style="26" customWidth="1"/>
    <col min="8430" max="8430" width="0" style="26" hidden="1" customWidth="1"/>
    <col min="8431" max="8431" width="19.25" style="26" customWidth="1"/>
    <col min="8432" max="8432" width="5.5" style="26" customWidth="1"/>
    <col min="8433" max="8433" width="15.625" style="26" customWidth="1"/>
    <col min="8434" max="8434" width="8" style="26" customWidth="1"/>
    <col min="8435" max="8435" width="17" style="26" customWidth="1"/>
    <col min="8436" max="8436" width="12.5" style="26" customWidth="1"/>
    <col min="8437" max="8437" width="12.375" style="26" customWidth="1"/>
    <col min="8438" max="8438" width="13.25" style="26" customWidth="1"/>
    <col min="8439" max="8439" width="11.125" style="26" customWidth="1"/>
    <col min="8440" max="8440" width="10.875" style="26" customWidth="1"/>
    <col min="8441" max="8442" width="11.125" style="26" customWidth="1"/>
    <col min="8443" max="8443" width="10.625" style="26" customWidth="1"/>
    <col min="8444" max="8444" width="12.625" style="26" customWidth="1"/>
    <col min="8445" max="8445" width="13.5" style="26" customWidth="1"/>
    <col min="8446" max="8446" width="27.625" style="26" customWidth="1"/>
    <col min="8447" max="8447" width="14.375" style="26" customWidth="1"/>
    <col min="8448" max="8448" width="15.75" style="26" customWidth="1"/>
    <col min="8449" max="8449" width="2.375" style="26" customWidth="1"/>
    <col min="8450" max="8450" width="15.75" style="26" customWidth="1"/>
    <col min="8451" max="8667" width="10" style="26" customWidth="1"/>
    <col min="8668" max="8668" width="5.75" style="26" customWidth="1"/>
    <col min="8669" max="8669" width="17.75" style="26" customWidth="1"/>
    <col min="8670" max="8670" width="6.25" style="26" customWidth="1"/>
    <col min="8671" max="8671" width="19" style="26" customWidth="1"/>
    <col min="8672" max="8673" width="20.375" style="26" customWidth="1"/>
    <col min="8674" max="8675" width="17.875" style="26" customWidth="1"/>
    <col min="8676" max="8676" width="16.875" style="26" customWidth="1"/>
    <col min="8677" max="8677" width="5.75" style="26" customWidth="1"/>
    <col min="8678" max="8678" width="17.75" style="26" customWidth="1"/>
    <col min="8679" max="8679" width="8.625" style="26" customWidth="1"/>
    <col min="8680" max="8680" width="14" style="26" customWidth="1"/>
    <col min="8681" max="8681" width="14.375" style="26" customWidth="1"/>
    <col min="8682" max="8685" width="17" style="26" customWidth="1"/>
    <col min="8686" max="8686" width="0" style="26" hidden="1" customWidth="1"/>
    <col min="8687" max="8687" width="19.25" style="26" customWidth="1"/>
    <col min="8688" max="8688" width="5.5" style="26" customWidth="1"/>
    <col min="8689" max="8689" width="15.625" style="26" customWidth="1"/>
    <col min="8690" max="8690" width="8" style="26" customWidth="1"/>
    <col min="8691" max="8691" width="17" style="26" customWidth="1"/>
    <col min="8692" max="8692" width="12.5" style="26" customWidth="1"/>
    <col min="8693" max="8693" width="12.375" style="26" customWidth="1"/>
    <col min="8694" max="8694" width="13.25" style="26" customWidth="1"/>
    <col min="8695" max="8695" width="11.125" style="26" customWidth="1"/>
    <col min="8696" max="8696" width="10.875" style="26" customWidth="1"/>
    <col min="8697" max="8698" width="11.125" style="26" customWidth="1"/>
    <col min="8699" max="8699" width="10.625" style="26" customWidth="1"/>
    <col min="8700" max="8700" width="12.625" style="26" customWidth="1"/>
    <col min="8701" max="8701" width="13.5" style="26" customWidth="1"/>
    <col min="8702" max="8702" width="27.625" style="26" customWidth="1"/>
    <col min="8703" max="8703" width="14.375" style="26" customWidth="1"/>
    <col min="8704" max="8704" width="15.75" style="26" customWidth="1"/>
    <col min="8705" max="8705" width="2.375" style="26" customWidth="1"/>
    <col min="8706" max="8706" width="15.75" style="26" customWidth="1"/>
    <col min="8707" max="8923" width="10" style="26" customWidth="1"/>
    <col min="8924" max="8924" width="5.75" style="26" customWidth="1"/>
    <col min="8925" max="8925" width="17.75" style="26" customWidth="1"/>
    <col min="8926" max="8926" width="6.25" style="26" customWidth="1"/>
    <col min="8927" max="8927" width="19" style="26" customWidth="1"/>
    <col min="8928" max="8929" width="20.375" style="26" customWidth="1"/>
    <col min="8930" max="8931" width="17.875" style="26" customWidth="1"/>
    <col min="8932" max="8932" width="16.875" style="26" customWidth="1"/>
    <col min="8933" max="8933" width="5.75" style="26" customWidth="1"/>
    <col min="8934" max="8934" width="17.75" style="26" customWidth="1"/>
    <col min="8935" max="8935" width="8.625" style="26" customWidth="1"/>
    <col min="8936" max="8936" width="14" style="26" customWidth="1"/>
    <col min="8937" max="8937" width="14.375" style="26" customWidth="1"/>
    <col min="8938" max="8941" width="17" style="26" customWidth="1"/>
    <col min="8942" max="8942" width="0" style="26" hidden="1" customWidth="1"/>
    <col min="8943" max="8943" width="19.25" style="26" customWidth="1"/>
    <col min="8944" max="8944" width="5.5" style="26" customWidth="1"/>
    <col min="8945" max="8945" width="15.625" style="26" customWidth="1"/>
    <col min="8946" max="8946" width="8" style="26" customWidth="1"/>
    <col min="8947" max="8947" width="17" style="26" customWidth="1"/>
    <col min="8948" max="8948" width="12.5" style="26" customWidth="1"/>
    <col min="8949" max="8949" width="12.375" style="26" customWidth="1"/>
    <col min="8950" max="8950" width="13.25" style="26" customWidth="1"/>
    <col min="8951" max="8951" width="11.125" style="26" customWidth="1"/>
    <col min="8952" max="8952" width="10.875" style="26" customWidth="1"/>
    <col min="8953" max="8954" width="11.125" style="26" customWidth="1"/>
    <col min="8955" max="8955" width="10.625" style="26" customWidth="1"/>
    <col min="8956" max="8956" width="12.625" style="26" customWidth="1"/>
    <col min="8957" max="8957" width="13.5" style="26" customWidth="1"/>
    <col min="8958" max="8958" width="27.625" style="26" customWidth="1"/>
    <col min="8959" max="8959" width="14.375" style="26" customWidth="1"/>
    <col min="8960" max="8960" width="15.75" style="26" customWidth="1"/>
    <col min="8961" max="8961" width="2.375" style="26" customWidth="1"/>
    <col min="8962" max="8962" width="15.75" style="26" customWidth="1"/>
    <col min="8963" max="9179" width="10" style="26" customWidth="1"/>
    <col min="9180" max="9180" width="5.75" style="26" customWidth="1"/>
    <col min="9181" max="9181" width="17.75" style="26" customWidth="1"/>
    <col min="9182" max="9182" width="6.25" style="26" customWidth="1"/>
    <col min="9183" max="9183" width="19" style="26" customWidth="1"/>
    <col min="9184" max="9185" width="20.375" style="26" customWidth="1"/>
    <col min="9186" max="9187" width="17.875" style="26" customWidth="1"/>
    <col min="9188" max="9188" width="16.875" style="26" customWidth="1"/>
    <col min="9189" max="9189" width="5.75" style="26" customWidth="1"/>
    <col min="9190" max="9190" width="17.75" style="26" customWidth="1"/>
    <col min="9191" max="9191" width="8.625" style="26" customWidth="1"/>
    <col min="9192" max="9192" width="14" style="26" customWidth="1"/>
    <col min="9193" max="9193" width="14.375" style="26" customWidth="1"/>
    <col min="9194" max="9197" width="17" style="26" customWidth="1"/>
    <col min="9198" max="9198" width="0" style="26" hidden="1" customWidth="1"/>
    <col min="9199" max="9199" width="19.25" style="26" customWidth="1"/>
    <col min="9200" max="9200" width="5.5" style="26" customWidth="1"/>
    <col min="9201" max="9201" width="15.625" style="26" customWidth="1"/>
    <col min="9202" max="9202" width="8" style="26" customWidth="1"/>
    <col min="9203" max="9203" width="17" style="26" customWidth="1"/>
    <col min="9204" max="9204" width="12.5" style="26" customWidth="1"/>
    <col min="9205" max="9205" width="12.375" style="26" customWidth="1"/>
    <col min="9206" max="9206" width="13.25" style="26" customWidth="1"/>
    <col min="9207" max="9207" width="11.125" style="26" customWidth="1"/>
    <col min="9208" max="9208" width="10.875" style="26" customWidth="1"/>
    <col min="9209" max="9210" width="11.125" style="26" customWidth="1"/>
    <col min="9211" max="9211" width="10.625" style="26" customWidth="1"/>
    <col min="9212" max="9212" width="12.625" style="26" customWidth="1"/>
    <col min="9213" max="9213" width="13.5" style="26" customWidth="1"/>
    <col min="9214" max="9214" width="27.625" style="26" customWidth="1"/>
    <col min="9215" max="9215" width="14.375" style="26" customWidth="1"/>
    <col min="9216" max="9216" width="15.75" style="26" customWidth="1"/>
    <col min="9217" max="9217" width="2.375" style="26" customWidth="1"/>
    <col min="9218" max="9218" width="15.75" style="26" customWidth="1"/>
    <col min="9219" max="9435" width="10" style="26" customWidth="1"/>
    <col min="9436" max="9436" width="5.75" style="26" customWidth="1"/>
    <col min="9437" max="9437" width="17.75" style="26" customWidth="1"/>
    <col min="9438" max="9438" width="6.25" style="26" customWidth="1"/>
    <col min="9439" max="9439" width="19" style="26" customWidth="1"/>
    <col min="9440" max="9441" width="20.375" style="26" customWidth="1"/>
    <col min="9442" max="9443" width="17.875" style="26" customWidth="1"/>
    <col min="9444" max="9444" width="16.875" style="26" customWidth="1"/>
    <col min="9445" max="9445" width="5.75" style="26" customWidth="1"/>
    <col min="9446" max="9446" width="17.75" style="26" customWidth="1"/>
    <col min="9447" max="9447" width="8.625" style="26" customWidth="1"/>
    <col min="9448" max="9448" width="14" style="26" customWidth="1"/>
    <col min="9449" max="9449" width="14.375" style="26" customWidth="1"/>
    <col min="9450" max="9453" width="17" style="26" customWidth="1"/>
    <col min="9454" max="9454" width="0" style="26" hidden="1" customWidth="1"/>
    <col min="9455" max="9455" width="19.25" style="26" customWidth="1"/>
    <col min="9456" max="9456" width="5.5" style="26" customWidth="1"/>
    <col min="9457" max="9457" width="15.625" style="26" customWidth="1"/>
    <col min="9458" max="9458" width="8" style="26" customWidth="1"/>
    <col min="9459" max="9459" width="17" style="26" customWidth="1"/>
    <col min="9460" max="9460" width="12.5" style="26" customWidth="1"/>
    <col min="9461" max="9461" width="12.375" style="26" customWidth="1"/>
    <col min="9462" max="9462" width="13.25" style="26" customWidth="1"/>
    <col min="9463" max="9463" width="11.125" style="26" customWidth="1"/>
    <col min="9464" max="9464" width="10.875" style="26" customWidth="1"/>
    <col min="9465" max="9466" width="11.125" style="26" customWidth="1"/>
    <col min="9467" max="9467" width="10.625" style="26" customWidth="1"/>
    <col min="9468" max="9468" width="12.625" style="26" customWidth="1"/>
    <col min="9469" max="9469" width="13.5" style="26" customWidth="1"/>
    <col min="9470" max="9470" width="27.625" style="26" customWidth="1"/>
    <col min="9471" max="9471" width="14.375" style="26" customWidth="1"/>
    <col min="9472" max="9472" width="15.75" style="26" customWidth="1"/>
    <col min="9473" max="9473" width="2.375" style="26" customWidth="1"/>
    <col min="9474" max="9474" width="15.75" style="26" customWidth="1"/>
    <col min="9475" max="9691" width="10" style="26" customWidth="1"/>
    <col min="9692" max="9692" width="5.75" style="26" customWidth="1"/>
    <col min="9693" max="9693" width="17.75" style="26" customWidth="1"/>
    <col min="9694" max="9694" width="6.25" style="26" customWidth="1"/>
    <col min="9695" max="9695" width="19" style="26" customWidth="1"/>
    <col min="9696" max="9697" width="20.375" style="26" customWidth="1"/>
    <col min="9698" max="9699" width="17.875" style="26" customWidth="1"/>
    <col min="9700" max="9700" width="16.875" style="26" customWidth="1"/>
    <col min="9701" max="9701" width="5.75" style="26" customWidth="1"/>
    <col min="9702" max="9702" width="17.75" style="26" customWidth="1"/>
    <col min="9703" max="9703" width="8.625" style="26" customWidth="1"/>
    <col min="9704" max="9704" width="14" style="26" customWidth="1"/>
    <col min="9705" max="9705" width="14.375" style="26" customWidth="1"/>
    <col min="9706" max="9709" width="17" style="26" customWidth="1"/>
    <col min="9710" max="9710" width="0" style="26" hidden="1" customWidth="1"/>
    <col min="9711" max="9711" width="19.25" style="26" customWidth="1"/>
    <col min="9712" max="9712" width="5.5" style="26" customWidth="1"/>
    <col min="9713" max="9713" width="15.625" style="26" customWidth="1"/>
    <col min="9714" max="9714" width="8" style="26" customWidth="1"/>
    <col min="9715" max="9715" width="17" style="26" customWidth="1"/>
    <col min="9716" max="9716" width="12.5" style="26" customWidth="1"/>
    <col min="9717" max="9717" width="12.375" style="26" customWidth="1"/>
    <col min="9718" max="9718" width="13.25" style="26" customWidth="1"/>
    <col min="9719" max="9719" width="11.125" style="26" customWidth="1"/>
    <col min="9720" max="9720" width="10.875" style="26" customWidth="1"/>
    <col min="9721" max="9722" width="11.125" style="26" customWidth="1"/>
    <col min="9723" max="9723" width="10.625" style="26" customWidth="1"/>
    <col min="9724" max="9724" width="12.625" style="26" customWidth="1"/>
    <col min="9725" max="9725" width="13.5" style="26" customWidth="1"/>
    <col min="9726" max="9726" width="27.625" style="26" customWidth="1"/>
    <col min="9727" max="9727" width="14.375" style="26" customWidth="1"/>
    <col min="9728" max="9728" width="15.75" style="26" customWidth="1"/>
    <col min="9729" max="9729" width="2.375" style="26" customWidth="1"/>
    <col min="9730" max="9730" width="15.75" style="26" customWidth="1"/>
    <col min="9731" max="9947" width="10" style="26" customWidth="1"/>
    <col min="9948" max="9948" width="5.75" style="26" customWidth="1"/>
    <col min="9949" max="9949" width="17.75" style="26" customWidth="1"/>
    <col min="9950" max="9950" width="6.25" style="26" customWidth="1"/>
    <col min="9951" max="9951" width="19" style="26" customWidth="1"/>
    <col min="9952" max="9953" width="20.375" style="26" customWidth="1"/>
    <col min="9954" max="9955" width="17.875" style="26" customWidth="1"/>
    <col min="9956" max="9956" width="16.875" style="26" customWidth="1"/>
    <col min="9957" max="9957" width="5.75" style="26" customWidth="1"/>
    <col min="9958" max="9958" width="17.75" style="26" customWidth="1"/>
    <col min="9959" max="9959" width="8.625" style="26" customWidth="1"/>
    <col min="9960" max="9960" width="14" style="26" customWidth="1"/>
    <col min="9961" max="9961" width="14.375" style="26" customWidth="1"/>
    <col min="9962" max="9965" width="17" style="26" customWidth="1"/>
    <col min="9966" max="9966" width="0" style="26" hidden="1" customWidth="1"/>
    <col min="9967" max="9967" width="19.25" style="26" customWidth="1"/>
    <col min="9968" max="9968" width="5.5" style="26" customWidth="1"/>
    <col min="9969" max="9969" width="15.625" style="26" customWidth="1"/>
    <col min="9970" max="9970" width="8" style="26" customWidth="1"/>
    <col min="9971" max="9971" width="17" style="26" customWidth="1"/>
    <col min="9972" max="9972" width="12.5" style="26" customWidth="1"/>
    <col min="9973" max="9973" width="12.375" style="26" customWidth="1"/>
    <col min="9974" max="9974" width="13.25" style="26" customWidth="1"/>
    <col min="9975" max="9975" width="11.125" style="26" customWidth="1"/>
    <col min="9976" max="9976" width="10.875" style="26" customWidth="1"/>
    <col min="9977" max="9978" width="11.125" style="26" customWidth="1"/>
    <col min="9979" max="9979" width="10.625" style="26" customWidth="1"/>
    <col min="9980" max="9980" width="12.625" style="26" customWidth="1"/>
    <col min="9981" max="9981" width="13.5" style="26" customWidth="1"/>
    <col min="9982" max="9982" width="27.625" style="26" customWidth="1"/>
    <col min="9983" max="9983" width="14.375" style="26" customWidth="1"/>
    <col min="9984" max="9984" width="15.75" style="26" customWidth="1"/>
    <col min="9985" max="9985" width="2.375" style="26" customWidth="1"/>
    <col min="9986" max="9986" width="15.75" style="26" customWidth="1"/>
    <col min="9987" max="10203" width="10" style="26" customWidth="1"/>
    <col min="10204" max="10204" width="5.75" style="26" customWidth="1"/>
    <col min="10205" max="10205" width="17.75" style="26" customWidth="1"/>
    <col min="10206" max="10206" width="6.25" style="26" customWidth="1"/>
    <col min="10207" max="10207" width="19" style="26" customWidth="1"/>
    <col min="10208" max="10209" width="20.375" style="26" customWidth="1"/>
    <col min="10210" max="10211" width="17.875" style="26" customWidth="1"/>
    <col min="10212" max="10212" width="16.875" style="26" customWidth="1"/>
    <col min="10213" max="10213" width="5.75" style="26" customWidth="1"/>
    <col min="10214" max="10214" width="17.75" style="26" customWidth="1"/>
    <col min="10215" max="10215" width="8.625" style="26" customWidth="1"/>
    <col min="10216" max="10216" width="14" style="26" customWidth="1"/>
    <col min="10217" max="10217" width="14.375" style="26" customWidth="1"/>
    <col min="10218" max="10221" width="17" style="26" customWidth="1"/>
    <col min="10222" max="10222" width="0" style="26" hidden="1" customWidth="1"/>
    <col min="10223" max="10223" width="19.25" style="26" customWidth="1"/>
    <col min="10224" max="10224" width="5.5" style="26" customWidth="1"/>
    <col min="10225" max="10225" width="15.625" style="26" customWidth="1"/>
    <col min="10226" max="10226" width="8" style="26" customWidth="1"/>
    <col min="10227" max="10227" width="17" style="26" customWidth="1"/>
    <col min="10228" max="10228" width="12.5" style="26" customWidth="1"/>
    <col min="10229" max="10229" width="12.375" style="26" customWidth="1"/>
    <col min="10230" max="10230" width="13.25" style="26" customWidth="1"/>
    <col min="10231" max="10231" width="11.125" style="26" customWidth="1"/>
    <col min="10232" max="10232" width="10.875" style="26" customWidth="1"/>
    <col min="10233" max="10234" width="11.125" style="26" customWidth="1"/>
    <col min="10235" max="10235" width="10.625" style="26" customWidth="1"/>
    <col min="10236" max="10236" width="12.625" style="26" customWidth="1"/>
    <col min="10237" max="10237" width="13.5" style="26" customWidth="1"/>
    <col min="10238" max="10238" width="27.625" style="26" customWidth="1"/>
    <col min="10239" max="10239" width="14.375" style="26" customWidth="1"/>
    <col min="10240" max="10240" width="15.75" style="26" customWidth="1"/>
    <col min="10241" max="10241" width="2.375" style="26" customWidth="1"/>
    <col min="10242" max="10242" width="15.75" style="26" customWidth="1"/>
    <col min="10243" max="10459" width="10" style="26" customWidth="1"/>
    <col min="10460" max="10460" width="5.75" style="26" customWidth="1"/>
    <col min="10461" max="10461" width="17.75" style="26" customWidth="1"/>
    <col min="10462" max="10462" width="6.25" style="26" customWidth="1"/>
    <col min="10463" max="10463" width="19" style="26" customWidth="1"/>
    <col min="10464" max="10465" width="20.375" style="26" customWidth="1"/>
    <col min="10466" max="10467" width="17.875" style="26" customWidth="1"/>
    <col min="10468" max="10468" width="16.875" style="26" customWidth="1"/>
    <col min="10469" max="10469" width="5.75" style="26" customWidth="1"/>
    <col min="10470" max="10470" width="17.75" style="26" customWidth="1"/>
    <col min="10471" max="10471" width="8.625" style="26" customWidth="1"/>
    <col min="10472" max="10472" width="14" style="26" customWidth="1"/>
    <col min="10473" max="10473" width="14.375" style="26" customWidth="1"/>
    <col min="10474" max="10477" width="17" style="26" customWidth="1"/>
    <col min="10478" max="10478" width="0" style="26" hidden="1" customWidth="1"/>
    <col min="10479" max="10479" width="19.25" style="26" customWidth="1"/>
    <col min="10480" max="10480" width="5.5" style="26" customWidth="1"/>
    <col min="10481" max="10481" width="15.625" style="26" customWidth="1"/>
    <col min="10482" max="10482" width="8" style="26" customWidth="1"/>
    <col min="10483" max="10483" width="17" style="26" customWidth="1"/>
    <col min="10484" max="10484" width="12.5" style="26" customWidth="1"/>
    <col min="10485" max="10485" width="12.375" style="26" customWidth="1"/>
    <col min="10486" max="10486" width="13.25" style="26" customWidth="1"/>
    <col min="10487" max="10487" width="11.125" style="26" customWidth="1"/>
    <col min="10488" max="10488" width="10.875" style="26" customWidth="1"/>
    <col min="10489" max="10490" width="11.125" style="26" customWidth="1"/>
    <col min="10491" max="10491" width="10.625" style="26" customWidth="1"/>
    <col min="10492" max="10492" width="12.625" style="26" customWidth="1"/>
    <col min="10493" max="10493" width="13.5" style="26" customWidth="1"/>
    <col min="10494" max="10494" width="27.625" style="26" customWidth="1"/>
    <col min="10495" max="10495" width="14.375" style="26" customWidth="1"/>
    <col min="10496" max="10496" width="15.75" style="26" customWidth="1"/>
    <col min="10497" max="10497" width="2.375" style="26" customWidth="1"/>
    <col min="10498" max="10498" width="15.75" style="26" customWidth="1"/>
    <col min="10499" max="10715" width="10" style="26" customWidth="1"/>
    <col min="10716" max="10716" width="5.75" style="26" customWidth="1"/>
    <col min="10717" max="10717" width="17.75" style="26" customWidth="1"/>
    <col min="10718" max="10718" width="6.25" style="26" customWidth="1"/>
    <col min="10719" max="10719" width="19" style="26" customWidth="1"/>
    <col min="10720" max="10721" width="20.375" style="26" customWidth="1"/>
    <col min="10722" max="10723" width="17.875" style="26" customWidth="1"/>
    <col min="10724" max="10724" width="16.875" style="26" customWidth="1"/>
    <col min="10725" max="10725" width="5.75" style="26" customWidth="1"/>
    <col min="10726" max="10726" width="17.75" style="26" customWidth="1"/>
    <col min="10727" max="10727" width="8.625" style="26" customWidth="1"/>
    <col min="10728" max="10728" width="14" style="26" customWidth="1"/>
    <col min="10729" max="10729" width="14.375" style="26" customWidth="1"/>
    <col min="10730" max="10733" width="17" style="26" customWidth="1"/>
    <col min="10734" max="10734" width="0" style="26" hidden="1" customWidth="1"/>
    <col min="10735" max="10735" width="19.25" style="26" customWidth="1"/>
    <col min="10736" max="10736" width="5.5" style="26" customWidth="1"/>
    <col min="10737" max="10737" width="15.625" style="26" customWidth="1"/>
    <col min="10738" max="10738" width="8" style="26" customWidth="1"/>
    <col min="10739" max="10739" width="17" style="26" customWidth="1"/>
    <col min="10740" max="10740" width="12.5" style="26" customWidth="1"/>
    <col min="10741" max="10741" width="12.375" style="26" customWidth="1"/>
    <col min="10742" max="10742" width="13.25" style="26" customWidth="1"/>
    <col min="10743" max="10743" width="11.125" style="26" customWidth="1"/>
    <col min="10744" max="10744" width="10.875" style="26" customWidth="1"/>
    <col min="10745" max="10746" width="11.125" style="26" customWidth="1"/>
    <col min="10747" max="10747" width="10.625" style="26" customWidth="1"/>
    <col min="10748" max="10748" width="12.625" style="26" customWidth="1"/>
    <col min="10749" max="10749" width="13.5" style="26" customWidth="1"/>
    <col min="10750" max="10750" width="27.625" style="26" customWidth="1"/>
    <col min="10751" max="10751" width="14.375" style="26" customWidth="1"/>
    <col min="10752" max="10752" width="15.75" style="26" customWidth="1"/>
    <col min="10753" max="10753" width="2.375" style="26" customWidth="1"/>
    <col min="10754" max="10754" width="15.75" style="26" customWidth="1"/>
    <col min="10755" max="10971" width="10" style="26" customWidth="1"/>
    <col min="10972" max="10972" width="5.75" style="26" customWidth="1"/>
    <col min="10973" max="10973" width="17.75" style="26" customWidth="1"/>
    <col min="10974" max="10974" width="6.25" style="26" customWidth="1"/>
    <col min="10975" max="10975" width="19" style="26" customWidth="1"/>
    <col min="10976" max="10977" width="20.375" style="26" customWidth="1"/>
    <col min="10978" max="10979" width="17.875" style="26" customWidth="1"/>
    <col min="10980" max="10980" width="16.875" style="26" customWidth="1"/>
    <col min="10981" max="10981" width="5.75" style="26" customWidth="1"/>
    <col min="10982" max="10982" width="17.75" style="26" customWidth="1"/>
    <col min="10983" max="10983" width="8.625" style="26" customWidth="1"/>
    <col min="10984" max="10984" width="14" style="26" customWidth="1"/>
    <col min="10985" max="10985" width="14.375" style="26" customWidth="1"/>
    <col min="10986" max="10989" width="17" style="26" customWidth="1"/>
    <col min="10990" max="10990" width="0" style="26" hidden="1" customWidth="1"/>
    <col min="10991" max="10991" width="19.25" style="26" customWidth="1"/>
    <col min="10992" max="10992" width="5.5" style="26" customWidth="1"/>
    <col min="10993" max="10993" width="15.625" style="26" customWidth="1"/>
    <col min="10994" max="10994" width="8" style="26" customWidth="1"/>
    <col min="10995" max="10995" width="17" style="26" customWidth="1"/>
    <col min="10996" max="10996" width="12.5" style="26" customWidth="1"/>
    <col min="10997" max="10997" width="12.375" style="26" customWidth="1"/>
    <col min="10998" max="10998" width="13.25" style="26" customWidth="1"/>
    <col min="10999" max="10999" width="11.125" style="26" customWidth="1"/>
    <col min="11000" max="11000" width="10.875" style="26" customWidth="1"/>
    <col min="11001" max="11002" width="11.125" style="26" customWidth="1"/>
    <col min="11003" max="11003" width="10.625" style="26" customWidth="1"/>
    <col min="11004" max="11004" width="12.625" style="26" customWidth="1"/>
    <col min="11005" max="11005" width="13.5" style="26" customWidth="1"/>
    <col min="11006" max="11006" width="27.625" style="26" customWidth="1"/>
    <col min="11007" max="11007" width="14.375" style="26" customWidth="1"/>
    <col min="11008" max="11008" width="15.75" style="26" customWidth="1"/>
    <col min="11009" max="11009" width="2.375" style="26" customWidth="1"/>
    <col min="11010" max="11010" width="15.75" style="26" customWidth="1"/>
    <col min="11011" max="11227" width="10" style="26" customWidth="1"/>
    <col min="11228" max="11228" width="5.75" style="26" customWidth="1"/>
    <col min="11229" max="11229" width="17.75" style="26" customWidth="1"/>
    <col min="11230" max="11230" width="6.25" style="26" customWidth="1"/>
    <col min="11231" max="11231" width="19" style="26" customWidth="1"/>
    <col min="11232" max="11233" width="20.375" style="26" customWidth="1"/>
    <col min="11234" max="11235" width="17.875" style="26" customWidth="1"/>
    <col min="11236" max="11236" width="16.875" style="26" customWidth="1"/>
    <col min="11237" max="11237" width="5.75" style="26" customWidth="1"/>
    <col min="11238" max="11238" width="17.75" style="26" customWidth="1"/>
    <col min="11239" max="11239" width="8.625" style="26" customWidth="1"/>
    <col min="11240" max="11240" width="14" style="26" customWidth="1"/>
    <col min="11241" max="11241" width="14.375" style="26" customWidth="1"/>
    <col min="11242" max="11245" width="17" style="26" customWidth="1"/>
    <col min="11246" max="11246" width="0" style="26" hidden="1" customWidth="1"/>
    <col min="11247" max="11247" width="19.25" style="26" customWidth="1"/>
    <col min="11248" max="11248" width="5.5" style="26" customWidth="1"/>
    <col min="11249" max="11249" width="15.625" style="26" customWidth="1"/>
    <col min="11250" max="11250" width="8" style="26" customWidth="1"/>
    <col min="11251" max="11251" width="17" style="26" customWidth="1"/>
    <col min="11252" max="11252" width="12.5" style="26" customWidth="1"/>
    <col min="11253" max="11253" width="12.375" style="26" customWidth="1"/>
    <col min="11254" max="11254" width="13.25" style="26" customWidth="1"/>
    <col min="11255" max="11255" width="11.125" style="26" customWidth="1"/>
    <col min="11256" max="11256" width="10.875" style="26" customWidth="1"/>
    <col min="11257" max="11258" width="11.125" style="26" customWidth="1"/>
    <col min="11259" max="11259" width="10.625" style="26" customWidth="1"/>
    <col min="11260" max="11260" width="12.625" style="26" customWidth="1"/>
    <col min="11261" max="11261" width="13.5" style="26" customWidth="1"/>
    <col min="11262" max="11262" width="27.625" style="26" customWidth="1"/>
    <col min="11263" max="11263" width="14.375" style="26" customWidth="1"/>
    <col min="11264" max="11264" width="15.75" style="26" customWidth="1"/>
    <col min="11265" max="11265" width="2.375" style="26" customWidth="1"/>
    <col min="11266" max="11266" width="15.75" style="26" customWidth="1"/>
    <col min="11267" max="11483" width="10" style="26" customWidth="1"/>
    <col min="11484" max="11484" width="5.75" style="26" customWidth="1"/>
    <col min="11485" max="11485" width="17.75" style="26" customWidth="1"/>
    <col min="11486" max="11486" width="6.25" style="26" customWidth="1"/>
    <col min="11487" max="11487" width="19" style="26" customWidth="1"/>
    <col min="11488" max="11489" width="20.375" style="26" customWidth="1"/>
    <col min="11490" max="11491" width="17.875" style="26" customWidth="1"/>
    <col min="11492" max="11492" width="16.875" style="26" customWidth="1"/>
    <col min="11493" max="11493" width="5.75" style="26" customWidth="1"/>
    <col min="11494" max="11494" width="17.75" style="26" customWidth="1"/>
    <col min="11495" max="11495" width="8.625" style="26" customWidth="1"/>
    <col min="11496" max="11496" width="14" style="26" customWidth="1"/>
    <col min="11497" max="11497" width="14.375" style="26" customWidth="1"/>
    <col min="11498" max="11501" width="17" style="26" customWidth="1"/>
    <col min="11502" max="11502" width="0" style="26" hidden="1" customWidth="1"/>
    <col min="11503" max="11503" width="19.25" style="26" customWidth="1"/>
    <col min="11504" max="11504" width="5.5" style="26" customWidth="1"/>
    <col min="11505" max="11505" width="15.625" style="26" customWidth="1"/>
    <col min="11506" max="11506" width="8" style="26" customWidth="1"/>
    <col min="11507" max="11507" width="17" style="26" customWidth="1"/>
    <col min="11508" max="11508" width="12.5" style="26" customWidth="1"/>
    <col min="11509" max="11509" width="12.375" style="26" customWidth="1"/>
    <col min="11510" max="11510" width="13.25" style="26" customWidth="1"/>
    <col min="11511" max="11511" width="11.125" style="26" customWidth="1"/>
    <col min="11512" max="11512" width="10.875" style="26" customWidth="1"/>
    <col min="11513" max="11514" width="11.125" style="26" customWidth="1"/>
    <col min="11515" max="11515" width="10.625" style="26" customWidth="1"/>
    <col min="11516" max="11516" width="12.625" style="26" customWidth="1"/>
    <col min="11517" max="11517" width="13.5" style="26" customWidth="1"/>
    <col min="11518" max="11518" width="27.625" style="26" customWidth="1"/>
    <col min="11519" max="11519" width="14.375" style="26" customWidth="1"/>
    <col min="11520" max="11520" width="15.75" style="26" customWidth="1"/>
    <col min="11521" max="11521" width="2.375" style="26" customWidth="1"/>
    <col min="11522" max="11522" width="15.75" style="26" customWidth="1"/>
    <col min="11523" max="11739" width="10" style="26" customWidth="1"/>
    <col min="11740" max="11740" width="5.75" style="26" customWidth="1"/>
    <col min="11741" max="11741" width="17.75" style="26" customWidth="1"/>
    <col min="11742" max="11742" width="6.25" style="26" customWidth="1"/>
    <col min="11743" max="11743" width="19" style="26" customWidth="1"/>
    <col min="11744" max="11745" width="20.375" style="26" customWidth="1"/>
    <col min="11746" max="11747" width="17.875" style="26" customWidth="1"/>
    <col min="11748" max="11748" width="16.875" style="26" customWidth="1"/>
    <col min="11749" max="11749" width="5.75" style="26" customWidth="1"/>
    <col min="11750" max="11750" width="17.75" style="26" customWidth="1"/>
    <col min="11751" max="11751" width="8.625" style="26" customWidth="1"/>
    <col min="11752" max="11752" width="14" style="26" customWidth="1"/>
    <col min="11753" max="11753" width="14.375" style="26" customWidth="1"/>
    <col min="11754" max="11757" width="17" style="26" customWidth="1"/>
    <col min="11758" max="11758" width="0" style="26" hidden="1" customWidth="1"/>
    <col min="11759" max="11759" width="19.25" style="26" customWidth="1"/>
    <col min="11760" max="11760" width="5.5" style="26" customWidth="1"/>
    <col min="11761" max="11761" width="15.625" style="26" customWidth="1"/>
    <col min="11762" max="11762" width="8" style="26" customWidth="1"/>
    <col min="11763" max="11763" width="17" style="26" customWidth="1"/>
    <col min="11764" max="11764" width="12.5" style="26" customWidth="1"/>
    <col min="11765" max="11765" width="12.375" style="26" customWidth="1"/>
    <col min="11766" max="11766" width="13.25" style="26" customWidth="1"/>
    <col min="11767" max="11767" width="11.125" style="26" customWidth="1"/>
    <col min="11768" max="11768" width="10.875" style="26" customWidth="1"/>
    <col min="11769" max="11770" width="11.125" style="26" customWidth="1"/>
    <col min="11771" max="11771" width="10.625" style="26" customWidth="1"/>
    <col min="11772" max="11772" width="12.625" style="26" customWidth="1"/>
    <col min="11773" max="11773" width="13.5" style="26" customWidth="1"/>
    <col min="11774" max="11774" width="27.625" style="26" customWidth="1"/>
    <col min="11775" max="11775" width="14.375" style="26" customWidth="1"/>
    <col min="11776" max="11776" width="15.75" style="26" customWidth="1"/>
    <col min="11777" max="11777" width="2.375" style="26" customWidth="1"/>
    <col min="11778" max="11778" width="15.75" style="26" customWidth="1"/>
    <col min="11779" max="11995" width="10" style="26" customWidth="1"/>
    <col min="11996" max="11996" width="5.75" style="26" customWidth="1"/>
    <col min="11997" max="11997" width="17.75" style="26" customWidth="1"/>
    <col min="11998" max="11998" width="6.25" style="26" customWidth="1"/>
    <col min="11999" max="11999" width="19" style="26" customWidth="1"/>
    <col min="12000" max="12001" width="20.375" style="26" customWidth="1"/>
    <col min="12002" max="12003" width="17.875" style="26" customWidth="1"/>
    <col min="12004" max="12004" width="16.875" style="26" customWidth="1"/>
    <col min="12005" max="12005" width="5.75" style="26" customWidth="1"/>
    <col min="12006" max="12006" width="17.75" style="26" customWidth="1"/>
    <col min="12007" max="12007" width="8.625" style="26" customWidth="1"/>
    <col min="12008" max="12008" width="14" style="26" customWidth="1"/>
    <col min="12009" max="12009" width="14.375" style="26" customWidth="1"/>
    <col min="12010" max="12013" width="17" style="26" customWidth="1"/>
    <col min="12014" max="12014" width="0" style="26" hidden="1" customWidth="1"/>
    <col min="12015" max="12015" width="19.25" style="26" customWidth="1"/>
    <col min="12016" max="12016" width="5.5" style="26" customWidth="1"/>
    <col min="12017" max="12017" width="15.625" style="26" customWidth="1"/>
    <col min="12018" max="12018" width="8" style="26" customWidth="1"/>
    <col min="12019" max="12019" width="17" style="26" customWidth="1"/>
    <col min="12020" max="12020" width="12.5" style="26" customWidth="1"/>
    <col min="12021" max="12021" width="12.375" style="26" customWidth="1"/>
    <col min="12022" max="12022" width="13.25" style="26" customWidth="1"/>
    <col min="12023" max="12023" width="11.125" style="26" customWidth="1"/>
    <col min="12024" max="12024" width="10.875" style="26" customWidth="1"/>
    <col min="12025" max="12026" width="11.125" style="26" customWidth="1"/>
    <col min="12027" max="12027" width="10.625" style="26" customWidth="1"/>
    <col min="12028" max="12028" width="12.625" style="26" customWidth="1"/>
    <col min="12029" max="12029" width="13.5" style="26" customWidth="1"/>
    <col min="12030" max="12030" width="27.625" style="26" customWidth="1"/>
    <col min="12031" max="12031" width="14.375" style="26" customWidth="1"/>
    <col min="12032" max="12032" width="15.75" style="26" customWidth="1"/>
    <col min="12033" max="12033" width="2.375" style="26" customWidth="1"/>
    <col min="12034" max="12034" width="15.75" style="26" customWidth="1"/>
    <col min="12035" max="12251" width="10" style="26" customWidth="1"/>
    <col min="12252" max="12252" width="5.75" style="26" customWidth="1"/>
    <col min="12253" max="12253" width="17.75" style="26" customWidth="1"/>
    <col min="12254" max="12254" width="6.25" style="26" customWidth="1"/>
    <col min="12255" max="12255" width="19" style="26" customWidth="1"/>
    <col min="12256" max="12257" width="20.375" style="26" customWidth="1"/>
    <col min="12258" max="12259" width="17.875" style="26" customWidth="1"/>
    <col min="12260" max="12260" width="16.875" style="26" customWidth="1"/>
    <col min="12261" max="12261" width="5.75" style="26" customWidth="1"/>
    <col min="12262" max="12262" width="17.75" style="26" customWidth="1"/>
    <col min="12263" max="12263" width="8.625" style="26" customWidth="1"/>
    <col min="12264" max="12264" width="14" style="26" customWidth="1"/>
    <col min="12265" max="12265" width="14.375" style="26" customWidth="1"/>
    <col min="12266" max="12269" width="17" style="26" customWidth="1"/>
    <col min="12270" max="12270" width="0" style="26" hidden="1" customWidth="1"/>
    <col min="12271" max="12271" width="19.25" style="26" customWidth="1"/>
    <col min="12272" max="12272" width="5.5" style="26" customWidth="1"/>
    <col min="12273" max="12273" width="15.625" style="26" customWidth="1"/>
    <col min="12274" max="12274" width="8" style="26" customWidth="1"/>
    <col min="12275" max="12275" width="17" style="26" customWidth="1"/>
    <col min="12276" max="12276" width="12.5" style="26" customWidth="1"/>
    <col min="12277" max="12277" width="12.375" style="26" customWidth="1"/>
    <col min="12278" max="12278" width="13.25" style="26" customWidth="1"/>
    <col min="12279" max="12279" width="11.125" style="26" customWidth="1"/>
    <col min="12280" max="12280" width="10.875" style="26" customWidth="1"/>
    <col min="12281" max="12282" width="11.125" style="26" customWidth="1"/>
    <col min="12283" max="12283" width="10.625" style="26" customWidth="1"/>
    <col min="12284" max="12284" width="12.625" style="26" customWidth="1"/>
    <col min="12285" max="12285" width="13.5" style="26" customWidth="1"/>
    <col min="12286" max="12286" width="27.625" style="26" customWidth="1"/>
    <col min="12287" max="12287" width="14.375" style="26" customWidth="1"/>
    <col min="12288" max="12288" width="15.75" style="26" customWidth="1"/>
    <col min="12289" max="12289" width="2.375" style="26" customWidth="1"/>
    <col min="12290" max="12290" width="15.75" style="26" customWidth="1"/>
    <col min="12291" max="12507" width="10" style="26" customWidth="1"/>
    <col min="12508" max="12508" width="5.75" style="26" customWidth="1"/>
    <col min="12509" max="12509" width="17.75" style="26" customWidth="1"/>
    <col min="12510" max="12510" width="6.25" style="26" customWidth="1"/>
    <col min="12511" max="12511" width="19" style="26" customWidth="1"/>
    <col min="12512" max="12513" width="20.375" style="26" customWidth="1"/>
    <col min="12514" max="12515" width="17.875" style="26" customWidth="1"/>
    <col min="12516" max="12516" width="16.875" style="26" customWidth="1"/>
    <col min="12517" max="12517" width="5.75" style="26" customWidth="1"/>
    <col min="12518" max="12518" width="17.75" style="26" customWidth="1"/>
    <col min="12519" max="12519" width="8.625" style="26" customWidth="1"/>
    <col min="12520" max="12520" width="14" style="26" customWidth="1"/>
    <col min="12521" max="12521" width="14.375" style="26" customWidth="1"/>
    <col min="12522" max="12525" width="17" style="26" customWidth="1"/>
    <col min="12526" max="12526" width="0" style="26" hidden="1" customWidth="1"/>
    <col min="12527" max="12527" width="19.25" style="26" customWidth="1"/>
    <col min="12528" max="12528" width="5.5" style="26" customWidth="1"/>
    <col min="12529" max="12529" width="15.625" style="26" customWidth="1"/>
    <col min="12530" max="12530" width="8" style="26" customWidth="1"/>
    <col min="12531" max="12531" width="17" style="26" customWidth="1"/>
    <col min="12532" max="12532" width="12.5" style="26" customWidth="1"/>
    <col min="12533" max="12533" width="12.375" style="26" customWidth="1"/>
    <col min="12534" max="12534" width="13.25" style="26" customWidth="1"/>
    <col min="12535" max="12535" width="11.125" style="26" customWidth="1"/>
    <col min="12536" max="12536" width="10.875" style="26" customWidth="1"/>
    <col min="12537" max="12538" width="11.125" style="26" customWidth="1"/>
    <col min="12539" max="12539" width="10.625" style="26" customWidth="1"/>
    <col min="12540" max="12540" width="12.625" style="26" customWidth="1"/>
    <col min="12541" max="12541" width="13.5" style="26" customWidth="1"/>
    <col min="12542" max="12542" width="27.625" style="26" customWidth="1"/>
    <col min="12543" max="12543" width="14.375" style="26" customWidth="1"/>
    <col min="12544" max="12544" width="15.75" style="26" customWidth="1"/>
    <col min="12545" max="12545" width="2.375" style="26" customWidth="1"/>
    <col min="12546" max="12546" width="15.75" style="26" customWidth="1"/>
    <col min="12547" max="12763" width="10" style="26" customWidth="1"/>
    <col min="12764" max="12764" width="5.75" style="26" customWidth="1"/>
    <col min="12765" max="12765" width="17.75" style="26" customWidth="1"/>
    <col min="12766" max="12766" width="6.25" style="26" customWidth="1"/>
    <col min="12767" max="12767" width="19" style="26" customWidth="1"/>
    <col min="12768" max="12769" width="20.375" style="26" customWidth="1"/>
    <col min="12770" max="12771" width="17.875" style="26" customWidth="1"/>
    <col min="12772" max="12772" width="16.875" style="26" customWidth="1"/>
    <col min="12773" max="12773" width="5.75" style="26" customWidth="1"/>
    <col min="12774" max="12774" width="17.75" style="26" customWidth="1"/>
    <col min="12775" max="12775" width="8.625" style="26" customWidth="1"/>
    <col min="12776" max="12776" width="14" style="26" customWidth="1"/>
    <col min="12777" max="12777" width="14.375" style="26" customWidth="1"/>
    <col min="12778" max="12781" width="17" style="26" customWidth="1"/>
    <col min="12782" max="12782" width="0" style="26" hidden="1" customWidth="1"/>
    <col min="12783" max="12783" width="19.25" style="26" customWidth="1"/>
    <col min="12784" max="12784" width="5.5" style="26" customWidth="1"/>
    <col min="12785" max="12785" width="15.625" style="26" customWidth="1"/>
    <col min="12786" max="12786" width="8" style="26" customWidth="1"/>
    <col min="12787" max="12787" width="17" style="26" customWidth="1"/>
    <col min="12788" max="12788" width="12.5" style="26" customWidth="1"/>
    <col min="12789" max="12789" width="12.375" style="26" customWidth="1"/>
    <col min="12790" max="12790" width="13.25" style="26" customWidth="1"/>
    <col min="12791" max="12791" width="11.125" style="26" customWidth="1"/>
    <col min="12792" max="12792" width="10.875" style="26" customWidth="1"/>
    <col min="12793" max="12794" width="11.125" style="26" customWidth="1"/>
    <col min="12795" max="12795" width="10.625" style="26" customWidth="1"/>
    <col min="12796" max="12796" width="12.625" style="26" customWidth="1"/>
    <col min="12797" max="12797" width="13.5" style="26" customWidth="1"/>
    <col min="12798" max="12798" width="27.625" style="26" customWidth="1"/>
    <col min="12799" max="12799" width="14.375" style="26" customWidth="1"/>
    <col min="12800" max="12800" width="15.75" style="26" customWidth="1"/>
    <col min="12801" max="12801" width="2.375" style="26" customWidth="1"/>
    <col min="12802" max="12802" width="15.75" style="26" customWidth="1"/>
    <col min="12803" max="13019" width="10" style="26" customWidth="1"/>
    <col min="13020" max="13020" width="5.75" style="26" customWidth="1"/>
    <col min="13021" max="13021" width="17.75" style="26" customWidth="1"/>
    <col min="13022" max="13022" width="6.25" style="26" customWidth="1"/>
    <col min="13023" max="13023" width="19" style="26" customWidth="1"/>
    <col min="13024" max="13025" width="20.375" style="26" customWidth="1"/>
    <col min="13026" max="13027" width="17.875" style="26" customWidth="1"/>
    <col min="13028" max="13028" width="16.875" style="26" customWidth="1"/>
    <col min="13029" max="13029" width="5.75" style="26" customWidth="1"/>
    <col min="13030" max="13030" width="17.75" style="26" customWidth="1"/>
    <col min="13031" max="13031" width="8.625" style="26" customWidth="1"/>
    <col min="13032" max="13032" width="14" style="26" customWidth="1"/>
    <col min="13033" max="13033" width="14.375" style="26" customWidth="1"/>
    <col min="13034" max="13037" width="17" style="26" customWidth="1"/>
    <col min="13038" max="13038" width="0" style="26" hidden="1" customWidth="1"/>
    <col min="13039" max="13039" width="19.25" style="26" customWidth="1"/>
    <col min="13040" max="13040" width="5.5" style="26" customWidth="1"/>
    <col min="13041" max="13041" width="15.625" style="26" customWidth="1"/>
    <col min="13042" max="13042" width="8" style="26" customWidth="1"/>
    <col min="13043" max="13043" width="17" style="26" customWidth="1"/>
    <col min="13044" max="13044" width="12.5" style="26" customWidth="1"/>
    <col min="13045" max="13045" width="12.375" style="26" customWidth="1"/>
    <col min="13046" max="13046" width="13.25" style="26" customWidth="1"/>
    <col min="13047" max="13047" width="11.125" style="26" customWidth="1"/>
    <col min="13048" max="13048" width="10.875" style="26" customWidth="1"/>
    <col min="13049" max="13050" width="11.125" style="26" customWidth="1"/>
    <col min="13051" max="13051" width="10.625" style="26" customWidth="1"/>
    <col min="13052" max="13052" width="12.625" style="26" customWidth="1"/>
    <col min="13053" max="13053" width="13.5" style="26" customWidth="1"/>
    <col min="13054" max="13054" width="27.625" style="26" customWidth="1"/>
    <col min="13055" max="13055" width="14.375" style="26" customWidth="1"/>
    <col min="13056" max="13056" width="15.75" style="26" customWidth="1"/>
    <col min="13057" max="13057" width="2.375" style="26" customWidth="1"/>
    <col min="13058" max="13058" width="15.75" style="26" customWidth="1"/>
    <col min="13059" max="13275" width="10" style="26" customWidth="1"/>
    <col min="13276" max="13276" width="5.75" style="26" customWidth="1"/>
    <col min="13277" max="13277" width="17.75" style="26" customWidth="1"/>
    <col min="13278" max="13278" width="6.25" style="26" customWidth="1"/>
    <col min="13279" max="13279" width="19" style="26" customWidth="1"/>
    <col min="13280" max="13281" width="20.375" style="26" customWidth="1"/>
    <col min="13282" max="13283" width="17.875" style="26" customWidth="1"/>
    <col min="13284" max="13284" width="16.875" style="26" customWidth="1"/>
    <col min="13285" max="13285" width="5.75" style="26" customWidth="1"/>
    <col min="13286" max="13286" width="17.75" style="26" customWidth="1"/>
    <col min="13287" max="13287" width="8.625" style="26" customWidth="1"/>
    <col min="13288" max="13288" width="14" style="26" customWidth="1"/>
    <col min="13289" max="13289" width="14.375" style="26" customWidth="1"/>
    <col min="13290" max="13293" width="17" style="26" customWidth="1"/>
    <col min="13294" max="13294" width="0" style="26" hidden="1" customWidth="1"/>
    <col min="13295" max="13295" width="19.25" style="26" customWidth="1"/>
    <col min="13296" max="13296" width="5.5" style="26" customWidth="1"/>
    <col min="13297" max="13297" width="15.625" style="26" customWidth="1"/>
    <col min="13298" max="13298" width="8" style="26" customWidth="1"/>
    <col min="13299" max="13299" width="17" style="26" customWidth="1"/>
    <col min="13300" max="13300" width="12.5" style="26" customWidth="1"/>
    <col min="13301" max="13301" width="12.375" style="26" customWidth="1"/>
    <col min="13302" max="13302" width="13.25" style="26" customWidth="1"/>
    <col min="13303" max="13303" width="11.125" style="26" customWidth="1"/>
    <col min="13304" max="13304" width="10.875" style="26" customWidth="1"/>
    <col min="13305" max="13306" width="11.125" style="26" customWidth="1"/>
    <col min="13307" max="13307" width="10.625" style="26" customWidth="1"/>
    <col min="13308" max="13308" width="12.625" style="26" customWidth="1"/>
    <col min="13309" max="13309" width="13.5" style="26" customWidth="1"/>
    <col min="13310" max="13310" width="27.625" style="26" customWidth="1"/>
    <col min="13311" max="13311" width="14.375" style="26" customWidth="1"/>
    <col min="13312" max="13312" width="15.75" style="26" customWidth="1"/>
    <col min="13313" max="13313" width="2.375" style="26" customWidth="1"/>
    <col min="13314" max="13314" width="15.75" style="26" customWidth="1"/>
    <col min="13315" max="13531" width="10" style="26" customWidth="1"/>
    <col min="13532" max="13532" width="5.75" style="26" customWidth="1"/>
    <col min="13533" max="13533" width="17.75" style="26" customWidth="1"/>
    <col min="13534" max="13534" width="6.25" style="26" customWidth="1"/>
    <col min="13535" max="13535" width="19" style="26" customWidth="1"/>
    <col min="13536" max="13537" width="20.375" style="26" customWidth="1"/>
    <col min="13538" max="13539" width="17.875" style="26" customWidth="1"/>
    <col min="13540" max="13540" width="16.875" style="26" customWidth="1"/>
    <col min="13541" max="13541" width="5.75" style="26" customWidth="1"/>
    <col min="13542" max="13542" width="17.75" style="26" customWidth="1"/>
    <col min="13543" max="13543" width="8.625" style="26" customWidth="1"/>
    <col min="13544" max="13544" width="14" style="26" customWidth="1"/>
    <col min="13545" max="13545" width="14.375" style="26" customWidth="1"/>
    <col min="13546" max="13549" width="17" style="26" customWidth="1"/>
    <col min="13550" max="13550" width="0" style="26" hidden="1" customWidth="1"/>
    <col min="13551" max="13551" width="19.25" style="26" customWidth="1"/>
    <col min="13552" max="13552" width="5.5" style="26" customWidth="1"/>
    <col min="13553" max="13553" width="15.625" style="26" customWidth="1"/>
    <col min="13554" max="13554" width="8" style="26" customWidth="1"/>
    <col min="13555" max="13555" width="17" style="26" customWidth="1"/>
    <col min="13556" max="13556" width="12.5" style="26" customWidth="1"/>
    <col min="13557" max="13557" width="12.375" style="26" customWidth="1"/>
    <col min="13558" max="13558" width="13.25" style="26" customWidth="1"/>
    <col min="13559" max="13559" width="11.125" style="26" customWidth="1"/>
    <col min="13560" max="13560" width="10.875" style="26" customWidth="1"/>
    <col min="13561" max="13562" width="11.125" style="26" customWidth="1"/>
    <col min="13563" max="13563" width="10.625" style="26" customWidth="1"/>
    <col min="13564" max="13564" width="12.625" style="26" customWidth="1"/>
    <col min="13565" max="13565" width="13.5" style="26" customWidth="1"/>
    <col min="13566" max="13566" width="27.625" style="26" customWidth="1"/>
    <col min="13567" max="13567" width="14.375" style="26" customWidth="1"/>
    <col min="13568" max="13568" width="15.75" style="26" customWidth="1"/>
    <col min="13569" max="13569" width="2.375" style="26" customWidth="1"/>
    <col min="13570" max="13570" width="15.75" style="26" customWidth="1"/>
    <col min="13571" max="13787" width="10" style="26" customWidth="1"/>
    <col min="13788" max="13788" width="5.75" style="26" customWidth="1"/>
    <col min="13789" max="13789" width="17.75" style="26" customWidth="1"/>
    <col min="13790" max="13790" width="6.25" style="26" customWidth="1"/>
    <col min="13791" max="13791" width="19" style="26" customWidth="1"/>
    <col min="13792" max="13793" width="20.375" style="26" customWidth="1"/>
    <col min="13794" max="13795" width="17.875" style="26" customWidth="1"/>
    <col min="13796" max="13796" width="16.875" style="26" customWidth="1"/>
    <col min="13797" max="13797" width="5.75" style="26" customWidth="1"/>
    <col min="13798" max="13798" width="17.75" style="26" customWidth="1"/>
    <col min="13799" max="13799" width="8.625" style="26" customWidth="1"/>
    <col min="13800" max="13800" width="14" style="26" customWidth="1"/>
    <col min="13801" max="13801" width="14.375" style="26" customWidth="1"/>
    <col min="13802" max="13805" width="17" style="26" customWidth="1"/>
    <col min="13806" max="13806" width="0" style="26" hidden="1" customWidth="1"/>
    <col min="13807" max="13807" width="19.25" style="26" customWidth="1"/>
    <col min="13808" max="13808" width="5.5" style="26" customWidth="1"/>
    <col min="13809" max="13809" width="15.625" style="26" customWidth="1"/>
    <col min="13810" max="13810" width="8" style="26" customWidth="1"/>
    <col min="13811" max="13811" width="17" style="26" customWidth="1"/>
    <col min="13812" max="13812" width="12.5" style="26" customWidth="1"/>
    <col min="13813" max="13813" width="12.375" style="26" customWidth="1"/>
    <col min="13814" max="13814" width="13.25" style="26" customWidth="1"/>
    <col min="13815" max="13815" width="11.125" style="26" customWidth="1"/>
    <col min="13816" max="13816" width="10.875" style="26" customWidth="1"/>
    <col min="13817" max="13818" width="11.125" style="26" customWidth="1"/>
    <col min="13819" max="13819" width="10.625" style="26" customWidth="1"/>
    <col min="13820" max="13820" width="12.625" style="26" customWidth="1"/>
    <col min="13821" max="13821" width="13.5" style="26" customWidth="1"/>
    <col min="13822" max="13822" width="27.625" style="26" customWidth="1"/>
    <col min="13823" max="13823" width="14.375" style="26" customWidth="1"/>
    <col min="13824" max="13824" width="15.75" style="26" customWidth="1"/>
    <col min="13825" max="13825" width="2.375" style="26" customWidth="1"/>
    <col min="13826" max="13826" width="15.75" style="26" customWidth="1"/>
    <col min="13827" max="14043" width="10" style="26" customWidth="1"/>
    <col min="14044" max="14044" width="5.75" style="26" customWidth="1"/>
    <col min="14045" max="14045" width="17.75" style="26" customWidth="1"/>
    <col min="14046" max="14046" width="6.25" style="26" customWidth="1"/>
    <col min="14047" max="14047" width="19" style="26" customWidth="1"/>
    <col min="14048" max="14049" width="20.375" style="26" customWidth="1"/>
    <col min="14050" max="14051" width="17.875" style="26" customWidth="1"/>
    <col min="14052" max="14052" width="16.875" style="26" customWidth="1"/>
    <col min="14053" max="14053" width="5.75" style="26" customWidth="1"/>
    <col min="14054" max="14054" width="17.75" style="26" customWidth="1"/>
    <col min="14055" max="14055" width="8.625" style="26" customWidth="1"/>
    <col min="14056" max="14056" width="14" style="26" customWidth="1"/>
    <col min="14057" max="14057" width="14.375" style="26" customWidth="1"/>
    <col min="14058" max="14061" width="17" style="26" customWidth="1"/>
    <col min="14062" max="14062" width="0" style="26" hidden="1" customWidth="1"/>
    <col min="14063" max="14063" width="19.25" style="26" customWidth="1"/>
    <col min="14064" max="14064" width="5.5" style="26" customWidth="1"/>
    <col min="14065" max="14065" width="15.625" style="26" customWidth="1"/>
    <col min="14066" max="14066" width="8" style="26" customWidth="1"/>
    <col min="14067" max="14067" width="17" style="26" customWidth="1"/>
    <col min="14068" max="14068" width="12.5" style="26" customWidth="1"/>
    <col min="14069" max="14069" width="12.375" style="26" customWidth="1"/>
    <col min="14070" max="14070" width="13.25" style="26" customWidth="1"/>
    <col min="14071" max="14071" width="11.125" style="26" customWidth="1"/>
    <col min="14072" max="14072" width="10.875" style="26" customWidth="1"/>
    <col min="14073" max="14074" width="11.125" style="26" customWidth="1"/>
    <col min="14075" max="14075" width="10.625" style="26" customWidth="1"/>
    <col min="14076" max="14076" width="12.625" style="26" customWidth="1"/>
    <col min="14077" max="14077" width="13.5" style="26" customWidth="1"/>
    <col min="14078" max="14078" width="27.625" style="26" customWidth="1"/>
    <col min="14079" max="14079" width="14.375" style="26" customWidth="1"/>
    <col min="14080" max="14080" width="15.75" style="26" customWidth="1"/>
    <col min="14081" max="14081" width="2.375" style="26" customWidth="1"/>
    <col min="14082" max="14082" width="15.75" style="26" customWidth="1"/>
    <col min="14083" max="14299" width="10" style="26" customWidth="1"/>
    <col min="14300" max="14300" width="5.75" style="26" customWidth="1"/>
    <col min="14301" max="14301" width="17.75" style="26" customWidth="1"/>
    <col min="14302" max="14302" width="6.25" style="26" customWidth="1"/>
    <col min="14303" max="14303" width="19" style="26" customWidth="1"/>
    <col min="14304" max="14305" width="20.375" style="26" customWidth="1"/>
    <col min="14306" max="14307" width="17.875" style="26" customWidth="1"/>
    <col min="14308" max="14308" width="16.875" style="26" customWidth="1"/>
    <col min="14309" max="14309" width="5.75" style="26" customWidth="1"/>
    <col min="14310" max="14310" width="17.75" style="26" customWidth="1"/>
    <col min="14311" max="14311" width="8.625" style="26" customWidth="1"/>
    <col min="14312" max="14312" width="14" style="26" customWidth="1"/>
    <col min="14313" max="14313" width="14.375" style="26" customWidth="1"/>
    <col min="14314" max="14317" width="17" style="26" customWidth="1"/>
    <col min="14318" max="14318" width="0" style="26" hidden="1" customWidth="1"/>
    <col min="14319" max="14319" width="19.25" style="26" customWidth="1"/>
    <col min="14320" max="14320" width="5.5" style="26" customWidth="1"/>
    <col min="14321" max="14321" width="15.625" style="26" customWidth="1"/>
    <col min="14322" max="14322" width="8" style="26" customWidth="1"/>
    <col min="14323" max="14323" width="17" style="26" customWidth="1"/>
    <col min="14324" max="14324" width="12.5" style="26" customWidth="1"/>
    <col min="14325" max="14325" width="12.375" style="26" customWidth="1"/>
    <col min="14326" max="14326" width="13.25" style="26" customWidth="1"/>
    <col min="14327" max="14327" width="11.125" style="26" customWidth="1"/>
    <col min="14328" max="14328" width="10.875" style="26" customWidth="1"/>
    <col min="14329" max="14330" width="11.125" style="26" customWidth="1"/>
    <col min="14331" max="14331" width="10.625" style="26" customWidth="1"/>
    <col min="14332" max="14332" width="12.625" style="26" customWidth="1"/>
    <col min="14333" max="14333" width="13.5" style="26" customWidth="1"/>
    <col min="14334" max="14334" width="27.625" style="26" customWidth="1"/>
    <col min="14335" max="14335" width="14.375" style="26" customWidth="1"/>
    <col min="14336" max="14336" width="15.75" style="26" customWidth="1"/>
    <col min="14337" max="14337" width="2.375" style="26" customWidth="1"/>
    <col min="14338" max="14338" width="15.75" style="26" customWidth="1"/>
    <col min="14339" max="14555" width="10" style="26" customWidth="1"/>
    <col min="14556" max="14556" width="5.75" style="26" customWidth="1"/>
    <col min="14557" max="14557" width="17.75" style="26" customWidth="1"/>
    <col min="14558" max="14558" width="6.25" style="26" customWidth="1"/>
    <col min="14559" max="14559" width="19" style="26" customWidth="1"/>
    <col min="14560" max="14561" width="20.375" style="26" customWidth="1"/>
    <col min="14562" max="14563" width="17.875" style="26" customWidth="1"/>
    <col min="14564" max="14564" width="16.875" style="26" customWidth="1"/>
    <col min="14565" max="14565" width="5.75" style="26" customWidth="1"/>
    <col min="14566" max="14566" width="17.75" style="26" customWidth="1"/>
    <col min="14567" max="14567" width="8.625" style="26" customWidth="1"/>
    <col min="14568" max="14568" width="14" style="26" customWidth="1"/>
    <col min="14569" max="14569" width="14.375" style="26" customWidth="1"/>
    <col min="14570" max="14573" width="17" style="26" customWidth="1"/>
    <col min="14574" max="14574" width="0" style="26" hidden="1" customWidth="1"/>
    <col min="14575" max="14575" width="19.25" style="26" customWidth="1"/>
    <col min="14576" max="14576" width="5.5" style="26" customWidth="1"/>
    <col min="14577" max="14577" width="15.625" style="26" customWidth="1"/>
    <col min="14578" max="14578" width="8" style="26" customWidth="1"/>
    <col min="14579" max="14579" width="17" style="26" customWidth="1"/>
    <col min="14580" max="14580" width="12.5" style="26" customWidth="1"/>
    <col min="14581" max="14581" width="12.375" style="26" customWidth="1"/>
    <col min="14582" max="14582" width="13.25" style="26" customWidth="1"/>
    <col min="14583" max="14583" width="11.125" style="26" customWidth="1"/>
    <col min="14584" max="14584" width="10.875" style="26" customWidth="1"/>
    <col min="14585" max="14586" width="11.125" style="26" customWidth="1"/>
    <col min="14587" max="14587" width="10.625" style="26" customWidth="1"/>
    <col min="14588" max="14588" width="12.625" style="26" customWidth="1"/>
    <col min="14589" max="14589" width="13.5" style="26" customWidth="1"/>
    <col min="14590" max="14590" width="27.625" style="26" customWidth="1"/>
    <col min="14591" max="14591" width="14.375" style="26" customWidth="1"/>
    <col min="14592" max="14592" width="15.75" style="26" customWidth="1"/>
    <col min="14593" max="14593" width="2.375" style="26" customWidth="1"/>
    <col min="14594" max="14594" width="15.75" style="26" customWidth="1"/>
    <col min="14595" max="14811" width="10" style="26" customWidth="1"/>
    <col min="14812" max="14812" width="5.75" style="26" customWidth="1"/>
    <col min="14813" max="14813" width="17.75" style="26" customWidth="1"/>
    <col min="14814" max="14814" width="6.25" style="26" customWidth="1"/>
    <col min="14815" max="14815" width="19" style="26" customWidth="1"/>
    <col min="14816" max="14817" width="20.375" style="26" customWidth="1"/>
    <col min="14818" max="14819" width="17.875" style="26" customWidth="1"/>
    <col min="14820" max="14820" width="16.875" style="26" customWidth="1"/>
    <col min="14821" max="14821" width="5.75" style="26" customWidth="1"/>
    <col min="14822" max="14822" width="17.75" style="26" customWidth="1"/>
    <col min="14823" max="14823" width="8.625" style="26" customWidth="1"/>
    <col min="14824" max="14824" width="14" style="26" customWidth="1"/>
    <col min="14825" max="14825" width="14.375" style="26" customWidth="1"/>
    <col min="14826" max="14829" width="17" style="26" customWidth="1"/>
    <col min="14830" max="14830" width="0" style="26" hidden="1" customWidth="1"/>
    <col min="14831" max="14831" width="19.25" style="26" customWidth="1"/>
    <col min="14832" max="14832" width="5.5" style="26" customWidth="1"/>
    <col min="14833" max="14833" width="15.625" style="26" customWidth="1"/>
    <col min="14834" max="14834" width="8" style="26" customWidth="1"/>
    <col min="14835" max="14835" width="17" style="26" customWidth="1"/>
    <col min="14836" max="14836" width="12.5" style="26" customWidth="1"/>
    <col min="14837" max="14837" width="12.375" style="26" customWidth="1"/>
    <col min="14838" max="14838" width="13.25" style="26" customWidth="1"/>
    <col min="14839" max="14839" width="11.125" style="26" customWidth="1"/>
    <col min="14840" max="14840" width="10.875" style="26" customWidth="1"/>
    <col min="14841" max="14842" width="11.125" style="26" customWidth="1"/>
    <col min="14843" max="14843" width="10.625" style="26" customWidth="1"/>
    <col min="14844" max="14844" width="12.625" style="26" customWidth="1"/>
    <col min="14845" max="14845" width="13.5" style="26" customWidth="1"/>
    <col min="14846" max="14846" width="27.625" style="26" customWidth="1"/>
    <col min="14847" max="14847" width="14.375" style="26" customWidth="1"/>
    <col min="14848" max="14848" width="15.75" style="26" customWidth="1"/>
    <col min="14849" max="14849" width="2.375" style="26" customWidth="1"/>
    <col min="14850" max="14850" width="15.75" style="26" customWidth="1"/>
    <col min="14851" max="15067" width="10" style="26" customWidth="1"/>
    <col min="15068" max="15068" width="5.75" style="26" customWidth="1"/>
    <col min="15069" max="15069" width="17.75" style="26" customWidth="1"/>
    <col min="15070" max="15070" width="6.25" style="26" customWidth="1"/>
    <col min="15071" max="15071" width="19" style="26" customWidth="1"/>
    <col min="15072" max="15073" width="20.375" style="26" customWidth="1"/>
    <col min="15074" max="15075" width="17.875" style="26" customWidth="1"/>
    <col min="15076" max="15076" width="16.875" style="26" customWidth="1"/>
    <col min="15077" max="15077" width="5.75" style="26" customWidth="1"/>
    <col min="15078" max="15078" width="17.75" style="26" customWidth="1"/>
    <col min="15079" max="15079" width="8.625" style="26" customWidth="1"/>
    <col min="15080" max="15080" width="14" style="26" customWidth="1"/>
    <col min="15081" max="15081" width="14.375" style="26" customWidth="1"/>
    <col min="15082" max="15085" width="17" style="26" customWidth="1"/>
    <col min="15086" max="15086" width="0" style="26" hidden="1" customWidth="1"/>
    <col min="15087" max="15087" width="19.25" style="26" customWidth="1"/>
    <col min="15088" max="15088" width="5.5" style="26" customWidth="1"/>
    <col min="15089" max="15089" width="15.625" style="26" customWidth="1"/>
    <col min="15090" max="15090" width="8" style="26" customWidth="1"/>
    <col min="15091" max="15091" width="17" style="26" customWidth="1"/>
    <col min="15092" max="15092" width="12.5" style="26" customWidth="1"/>
    <col min="15093" max="15093" width="12.375" style="26" customWidth="1"/>
    <col min="15094" max="15094" width="13.25" style="26" customWidth="1"/>
    <col min="15095" max="15095" width="11.125" style="26" customWidth="1"/>
    <col min="15096" max="15096" width="10.875" style="26" customWidth="1"/>
    <col min="15097" max="15098" width="11.125" style="26" customWidth="1"/>
    <col min="15099" max="15099" width="10.625" style="26" customWidth="1"/>
    <col min="15100" max="15100" width="12.625" style="26" customWidth="1"/>
    <col min="15101" max="15101" width="13.5" style="26" customWidth="1"/>
    <col min="15102" max="15102" width="27.625" style="26" customWidth="1"/>
    <col min="15103" max="15103" width="14.375" style="26" customWidth="1"/>
    <col min="15104" max="15104" width="15.75" style="26" customWidth="1"/>
    <col min="15105" max="15105" width="2.375" style="26" customWidth="1"/>
    <col min="15106" max="15106" width="15.75" style="26" customWidth="1"/>
    <col min="15107" max="15323" width="10" style="26" customWidth="1"/>
    <col min="15324" max="15324" width="5.75" style="26" customWidth="1"/>
    <col min="15325" max="15325" width="17.75" style="26" customWidth="1"/>
    <col min="15326" max="15326" width="6.25" style="26" customWidth="1"/>
    <col min="15327" max="15327" width="19" style="26" customWidth="1"/>
    <col min="15328" max="15329" width="20.375" style="26" customWidth="1"/>
    <col min="15330" max="15331" width="17.875" style="26" customWidth="1"/>
    <col min="15332" max="15332" width="16.875" style="26" customWidth="1"/>
    <col min="15333" max="15333" width="5.75" style="26" customWidth="1"/>
    <col min="15334" max="15334" width="17.75" style="26" customWidth="1"/>
    <col min="15335" max="15335" width="8.625" style="26" customWidth="1"/>
    <col min="15336" max="15336" width="14" style="26" customWidth="1"/>
    <col min="15337" max="15337" width="14.375" style="26" customWidth="1"/>
    <col min="15338" max="15341" width="17" style="26" customWidth="1"/>
    <col min="15342" max="15342" width="0" style="26" hidden="1" customWidth="1"/>
    <col min="15343" max="15343" width="19.25" style="26" customWidth="1"/>
    <col min="15344" max="15344" width="5.5" style="26" customWidth="1"/>
    <col min="15345" max="15345" width="15.625" style="26" customWidth="1"/>
    <col min="15346" max="15346" width="8" style="26" customWidth="1"/>
    <col min="15347" max="15347" width="17" style="26" customWidth="1"/>
    <col min="15348" max="15348" width="12.5" style="26" customWidth="1"/>
    <col min="15349" max="15349" width="12.375" style="26" customWidth="1"/>
    <col min="15350" max="15350" width="13.25" style="26" customWidth="1"/>
    <col min="15351" max="15351" width="11.125" style="26" customWidth="1"/>
    <col min="15352" max="15352" width="10.875" style="26" customWidth="1"/>
    <col min="15353" max="15354" width="11.125" style="26" customWidth="1"/>
    <col min="15355" max="15355" width="10.625" style="26" customWidth="1"/>
    <col min="15356" max="15356" width="12.625" style="26" customWidth="1"/>
    <col min="15357" max="15357" width="13.5" style="26" customWidth="1"/>
    <col min="15358" max="15358" width="27.625" style="26" customWidth="1"/>
    <col min="15359" max="15359" width="14.375" style="26" customWidth="1"/>
    <col min="15360" max="15360" width="15.75" style="26" customWidth="1"/>
    <col min="15361" max="15361" width="2.375" style="26" customWidth="1"/>
    <col min="15362" max="15362" width="15.75" style="26" customWidth="1"/>
    <col min="15363" max="15579" width="10" style="26" customWidth="1"/>
    <col min="15580" max="15580" width="5.75" style="26" customWidth="1"/>
    <col min="15581" max="15581" width="17.75" style="26" customWidth="1"/>
    <col min="15582" max="15582" width="6.25" style="26" customWidth="1"/>
    <col min="15583" max="15583" width="19" style="26" customWidth="1"/>
    <col min="15584" max="15585" width="20.375" style="26" customWidth="1"/>
    <col min="15586" max="15587" width="17.875" style="26" customWidth="1"/>
    <col min="15588" max="15588" width="16.875" style="26" customWidth="1"/>
    <col min="15589" max="15589" width="5.75" style="26" customWidth="1"/>
    <col min="15590" max="15590" width="17.75" style="26" customWidth="1"/>
    <col min="15591" max="15591" width="8.625" style="26" customWidth="1"/>
    <col min="15592" max="15592" width="14" style="26" customWidth="1"/>
    <col min="15593" max="15593" width="14.375" style="26" customWidth="1"/>
    <col min="15594" max="15597" width="17" style="26" customWidth="1"/>
    <col min="15598" max="15598" width="0" style="26" hidden="1" customWidth="1"/>
    <col min="15599" max="15599" width="19.25" style="26" customWidth="1"/>
    <col min="15600" max="15600" width="5.5" style="26" customWidth="1"/>
    <col min="15601" max="15601" width="15.625" style="26" customWidth="1"/>
    <col min="15602" max="15602" width="8" style="26" customWidth="1"/>
    <col min="15603" max="15603" width="17" style="26" customWidth="1"/>
    <col min="15604" max="15604" width="12.5" style="26" customWidth="1"/>
    <col min="15605" max="15605" width="12.375" style="26" customWidth="1"/>
    <col min="15606" max="15606" width="13.25" style="26" customWidth="1"/>
    <col min="15607" max="15607" width="11.125" style="26" customWidth="1"/>
    <col min="15608" max="15608" width="10.875" style="26" customWidth="1"/>
    <col min="15609" max="15610" width="11.125" style="26" customWidth="1"/>
    <col min="15611" max="15611" width="10.625" style="26" customWidth="1"/>
    <col min="15612" max="15612" width="12.625" style="26" customWidth="1"/>
    <col min="15613" max="15613" width="13.5" style="26" customWidth="1"/>
    <col min="15614" max="15614" width="27.625" style="26" customWidth="1"/>
    <col min="15615" max="15615" width="14.375" style="26" customWidth="1"/>
    <col min="15616" max="15616" width="15.75" style="26" customWidth="1"/>
    <col min="15617" max="15617" width="2.375" style="26" customWidth="1"/>
    <col min="15618" max="15618" width="15.75" style="26" customWidth="1"/>
    <col min="15619" max="15835" width="10" style="26" customWidth="1"/>
    <col min="15836" max="15836" width="5.75" style="26" customWidth="1"/>
    <col min="15837" max="15837" width="17.75" style="26" customWidth="1"/>
    <col min="15838" max="15838" width="6.25" style="26" customWidth="1"/>
    <col min="15839" max="15839" width="19" style="26" customWidth="1"/>
    <col min="15840" max="15841" width="20.375" style="26" customWidth="1"/>
    <col min="15842" max="15843" width="17.875" style="26" customWidth="1"/>
    <col min="15844" max="15844" width="16.875" style="26" customWidth="1"/>
    <col min="15845" max="15845" width="5.75" style="26" customWidth="1"/>
    <col min="15846" max="15846" width="17.75" style="26" customWidth="1"/>
    <col min="15847" max="15847" width="8.625" style="26" customWidth="1"/>
    <col min="15848" max="15848" width="14" style="26" customWidth="1"/>
    <col min="15849" max="15849" width="14.375" style="26" customWidth="1"/>
    <col min="15850" max="15853" width="17" style="26" customWidth="1"/>
    <col min="15854" max="15854" width="0" style="26" hidden="1" customWidth="1"/>
    <col min="15855" max="15855" width="19.25" style="26" customWidth="1"/>
    <col min="15856" max="15856" width="5.5" style="26" customWidth="1"/>
    <col min="15857" max="15857" width="15.625" style="26" customWidth="1"/>
    <col min="15858" max="15858" width="8" style="26" customWidth="1"/>
    <col min="15859" max="15859" width="17" style="26" customWidth="1"/>
    <col min="15860" max="15860" width="12.5" style="26" customWidth="1"/>
    <col min="15861" max="15861" width="12.375" style="26" customWidth="1"/>
    <col min="15862" max="15862" width="13.25" style="26" customWidth="1"/>
    <col min="15863" max="15863" width="11.125" style="26" customWidth="1"/>
    <col min="15864" max="15864" width="10.875" style="26" customWidth="1"/>
    <col min="15865" max="15866" width="11.125" style="26" customWidth="1"/>
    <col min="15867" max="15867" width="10.625" style="26" customWidth="1"/>
    <col min="15868" max="15868" width="12.625" style="26" customWidth="1"/>
    <col min="15869" max="15869" width="13.5" style="26" customWidth="1"/>
    <col min="15870" max="15870" width="27.625" style="26" customWidth="1"/>
    <col min="15871" max="15871" width="14.375" style="26" customWidth="1"/>
    <col min="15872" max="15872" width="15.75" style="26" customWidth="1"/>
    <col min="15873" max="15873" width="2.375" style="26" customWidth="1"/>
    <col min="15874" max="15874" width="15.75" style="26" customWidth="1"/>
    <col min="15875" max="16091" width="10" style="26" customWidth="1"/>
    <col min="16092" max="16092" width="5.75" style="26" customWidth="1"/>
    <col min="16093" max="16093" width="17.75" style="26" customWidth="1"/>
    <col min="16094" max="16094" width="6.25" style="26" customWidth="1"/>
    <col min="16095" max="16095" width="19" style="26" customWidth="1"/>
    <col min="16096" max="16097" width="20.375" style="26" customWidth="1"/>
    <col min="16098" max="16099" width="17.875" style="26" customWidth="1"/>
    <col min="16100" max="16100" width="16.875" style="26" customWidth="1"/>
    <col min="16101" max="16101" width="5.75" style="26" customWidth="1"/>
    <col min="16102" max="16102" width="17.75" style="26" customWidth="1"/>
    <col min="16103" max="16103" width="8.625" style="26" customWidth="1"/>
    <col min="16104" max="16104" width="14" style="26" customWidth="1"/>
    <col min="16105" max="16105" width="14.375" style="26" customWidth="1"/>
    <col min="16106" max="16109" width="17" style="26" customWidth="1"/>
    <col min="16110" max="16110" width="0" style="26" hidden="1" customWidth="1"/>
    <col min="16111" max="16111" width="19.25" style="26" customWidth="1"/>
    <col min="16112" max="16112" width="5.5" style="26" customWidth="1"/>
    <col min="16113" max="16113" width="15.625" style="26" customWidth="1"/>
    <col min="16114" max="16114" width="8" style="26" customWidth="1"/>
    <col min="16115" max="16115" width="17" style="26" customWidth="1"/>
    <col min="16116" max="16116" width="12.5" style="26" customWidth="1"/>
    <col min="16117" max="16117" width="12.375" style="26" customWidth="1"/>
    <col min="16118" max="16118" width="13.25" style="26" customWidth="1"/>
    <col min="16119" max="16119" width="11.125" style="26" customWidth="1"/>
    <col min="16120" max="16120" width="10.875" style="26" customWidth="1"/>
    <col min="16121" max="16122" width="11.125" style="26" customWidth="1"/>
    <col min="16123" max="16123" width="10.625" style="26" customWidth="1"/>
    <col min="16124" max="16124" width="12.625" style="26" customWidth="1"/>
    <col min="16125" max="16125" width="13.5" style="26" customWidth="1"/>
    <col min="16126" max="16126" width="27.625" style="26" customWidth="1"/>
    <col min="16127" max="16127" width="14.375" style="26" customWidth="1"/>
    <col min="16128" max="16128" width="15.75" style="26" customWidth="1"/>
    <col min="16129" max="16129" width="2.375" style="26" customWidth="1"/>
    <col min="16130" max="16130" width="15.75" style="26" customWidth="1"/>
    <col min="16131" max="16384" width="10" style="26" customWidth="1"/>
  </cols>
  <sheetData>
    <row r="1" spans="1:219" ht="29.25" customHeight="1" x14ac:dyDescent="0.15">
      <c r="A1" s="82" t="s">
        <v>174</v>
      </c>
      <c r="B1" s="82"/>
      <c r="C1" s="82"/>
      <c r="D1" s="82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</row>
    <row r="2" spans="1:219" ht="16.5" customHeight="1" thickBot="1" x14ac:dyDescent="0.2">
      <c r="A2" s="83" t="s">
        <v>227</v>
      </c>
      <c r="B2" s="83"/>
      <c r="C2" s="83"/>
      <c r="D2" s="83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</row>
    <row r="3" spans="1:219" s="28" customFormat="1" ht="18.75" customHeight="1" thickBot="1" x14ac:dyDescent="0.35">
      <c r="A3" s="84" t="s">
        <v>175</v>
      </c>
      <c r="B3" s="85"/>
      <c r="C3" s="27" t="s">
        <v>176</v>
      </c>
      <c r="D3" s="27" t="s">
        <v>177</v>
      </c>
    </row>
    <row r="4" spans="1:219" s="28" customFormat="1" ht="12.75" customHeight="1" x14ac:dyDescent="0.3">
      <c r="A4" s="29" t="s">
        <v>178</v>
      </c>
      <c r="B4" s="30" t="s">
        <v>179</v>
      </c>
      <c r="C4" s="29"/>
      <c r="D4" s="31"/>
    </row>
    <row r="5" spans="1:219" s="28" customFormat="1" ht="12.75" customHeight="1" x14ac:dyDescent="0.3">
      <c r="A5" s="29" t="s">
        <v>180</v>
      </c>
      <c r="B5" s="30" t="s">
        <v>181</v>
      </c>
      <c r="C5" s="29"/>
      <c r="D5" s="32"/>
    </row>
    <row r="6" spans="1:219" s="28" customFormat="1" ht="12.75" customHeight="1" x14ac:dyDescent="0.3">
      <c r="A6" s="33" t="s">
        <v>182</v>
      </c>
      <c r="B6" s="34" t="s">
        <v>183</v>
      </c>
      <c r="C6" s="33"/>
      <c r="D6" s="35">
        <f>+D4+D5</f>
        <v>0</v>
      </c>
    </row>
    <row r="7" spans="1:219" s="28" customFormat="1" ht="12.75" customHeight="1" x14ac:dyDescent="0.3">
      <c r="A7" s="36" t="s">
        <v>184</v>
      </c>
      <c r="B7" s="37" t="s">
        <v>185</v>
      </c>
      <c r="C7" s="36"/>
      <c r="D7" s="31"/>
    </row>
    <row r="8" spans="1:219" s="28" customFormat="1" ht="12.75" customHeight="1" x14ac:dyDescent="0.3">
      <c r="A8" s="86" t="s">
        <v>186</v>
      </c>
      <c r="B8" s="30" t="s">
        <v>187</v>
      </c>
      <c r="C8" s="38"/>
      <c r="D8" s="32">
        <f>INT((D7)*$C8)</f>
        <v>0</v>
      </c>
    </row>
    <row r="9" spans="1:219" s="28" customFormat="1" ht="12.75" customHeight="1" x14ac:dyDescent="0.3">
      <c r="A9" s="86"/>
      <c r="B9" s="30" t="s">
        <v>188</v>
      </c>
      <c r="C9" s="39"/>
      <c r="D9" s="32">
        <f t="shared" ref="D9" si="0">INT((D7+D8)*$C9)</f>
        <v>0</v>
      </c>
    </row>
    <row r="10" spans="1:219" s="28" customFormat="1" ht="12.75" customHeight="1" x14ac:dyDescent="0.3">
      <c r="A10" s="33" t="s">
        <v>182</v>
      </c>
      <c r="B10" s="34" t="s">
        <v>183</v>
      </c>
      <c r="C10" s="33"/>
      <c r="D10" s="35">
        <f>SUM(D7:D9)</f>
        <v>0</v>
      </c>
    </row>
    <row r="11" spans="1:219" s="28" customFormat="1" ht="12.75" customHeight="1" x14ac:dyDescent="0.3">
      <c r="A11" s="36"/>
      <c r="B11" s="36" t="s">
        <v>189</v>
      </c>
      <c r="C11" s="36"/>
      <c r="D11" s="40">
        <v>0</v>
      </c>
    </row>
    <row r="12" spans="1:219" s="28" customFormat="1" ht="12.75" customHeight="1" x14ac:dyDescent="0.3">
      <c r="A12" s="29" t="s">
        <v>190</v>
      </c>
      <c r="B12" s="29" t="s">
        <v>191</v>
      </c>
      <c r="C12" s="29"/>
      <c r="D12" s="31"/>
    </row>
    <row r="13" spans="1:219" s="28" customFormat="1" ht="12.75" customHeight="1" x14ac:dyDescent="0.3">
      <c r="A13" s="29"/>
      <c r="B13" s="29" t="s">
        <v>192</v>
      </c>
      <c r="C13" s="29"/>
      <c r="D13" s="31">
        <v>0</v>
      </c>
    </row>
    <row r="14" spans="1:219" s="28" customFormat="1" ht="12.75" customHeight="1" x14ac:dyDescent="0.3">
      <c r="A14" s="29"/>
      <c r="B14" s="29" t="s">
        <v>193</v>
      </c>
      <c r="C14" s="29"/>
      <c r="D14" s="31">
        <v>0</v>
      </c>
    </row>
    <row r="15" spans="1:219" s="28" customFormat="1" ht="12.75" hidden="1" customHeight="1" x14ac:dyDescent="0.3">
      <c r="A15" s="29"/>
      <c r="B15" s="29" t="s">
        <v>194</v>
      </c>
      <c r="C15" s="29"/>
      <c r="D15" s="42">
        <v>0</v>
      </c>
    </row>
    <row r="16" spans="1:219" s="28" customFormat="1" ht="12.75" customHeight="1" x14ac:dyDescent="0.3">
      <c r="A16" s="29"/>
      <c r="B16" s="29" t="s">
        <v>195</v>
      </c>
      <c r="C16" s="29"/>
      <c r="D16" s="42"/>
    </row>
    <row r="17" spans="1:4" s="28" customFormat="1" ht="12.75" customHeight="1" x14ac:dyDescent="0.3">
      <c r="A17" s="29"/>
      <c r="B17" s="29" t="s">
        <v>196</v>
      </c>
      <c r="C17" s="29"/>
      <c r="D17" s="42"/>
    </row>
    <row r="18" spans="1:4" s="28" customFormat="1" ht="12.75" customHeight="1" x14ac:dyDescent="0.3">
      <c r="A18" s="29"/>
      <c r="B18" s="29" t="s">
        <v>197</v>
      </c>
      <c r="C18" s="43"/>
      <c r="D18" s="32">
        <f t="shared" ref="D18" si="1">INT(D10*$C18)</f>
        <v>0</v>
      </c>
    </row>
    <row r="19" spans="1:4" s="28" customFormat="1" ht="12.75" customHeight="1" x14ac:dyDescent="0.3">
      <c r="A19" s="29"/>
      <c r="B19" s="29" t="s">
        <v>198</v>
      </c>
      <c r="C19" s="43"/>
      <c r="D19" s="32">
        <f t="shared" ref="D19" si="2">INT(D10*$C19)</f>
        <v>0</v>
      </c>
    </row>
    <row r="20" spans="1:4" s="28" customFormat="1" ht="12.75" customHeight="1" x14ac:dyDescent="0.3">
      <c r="A20" s="29"/>
      <c r="B20" s="29" t="s">
        <v>199</v>
      </c>
      <c r="C20" s="44"/>
      <c r="D20" s="32">
        <f t="shared" ref="D20" si="3">INT((D7+D8)*$C20)</f>
        <v>0</v>
      </c>
    </row>
    <row r="21" spans="1:4" s="28" customFormat="1" ht="12.75" customHeight="1" x14ac:dyDescent="0.3">
      <c r="A21" s="29"/>
      <c r="B21" s="29" t="s">
        <v>200</v>
      </c>
      <c r="C21" s="43"/>
      <c r="D21" s="32">
        <f t="shared" ref="D21" si="4">INT((D7+D8)*$C21)</f>
        <v>0</v>
      </c>
    </row>
    <row r="22" spans="1:4" s="28" customFormat="1" ht="12.75" customHeight="1" x14ac:dyDescent="0.3">
      <c r="A22" s="29"/>
      <c r="B22" s="29" t="s">
        <v>201</v>
      </c>
      <c r="C22" s="43"/>
      <c r="D22" s="32">
        <f t="shared" ref="D22" si="5">INT(D20*$C22)</f>
        <v>0</v>
      </c>
    </row>
    <row r="23" spans="1:4" s="28" customFormat="1" ht="12.75" customHeight="1" x14ac:dyDescent="0.3">
      <c r="A23" s="29"/>
      <c r="B23" s="29" t="s">
        <v>202</v>
      </c>
      <c r="C23" s="43"/>
      <c r="D23" s="32">
        <f>INT(D7*$C23)</f>
        <v>0</v>
      </c>
    </row>
    <row r="24" spans="1:4" s="45" customFormat="1" ht="12.75" customHeight="1" x14ac:dyDescent="0.3">
      <c r="A24" s="29" t="s">
        <v>182</v>
      </c>
      <c r="B24" s="97" t="s">
        <v>203</v>
      </c>
      <c r="C24" s="46"/>
      <c r="D24" s="32"/>
    </row>
    <row r="25" spans="1:4" s="28" customFormat="1" ht="12.75" customHeight="1" x14ac:dyDescent="0.3">
      <c r="A25" s="29"/>
      <c r="B25" s="29" t="s">
        <v>204</v>
      </c>
      <c r="C25" s="39"/>
      <c r="D25" s="32">
        <f t="shared" ref="D25" si="6">INT((D6+D10)*$C25)</f>
        <v>0</v>
      </c>
    </row>
    <row r="26" spans="1:4" s="28" customFormat="1" ht="12.75" customHeight="1" x14ac:dyDescent="0.3">
      <c r="A26" s="29"/>
      <c r="B26" s="47" t="s">
        <v>205</v>
      </c>
      <c r="C26" s="46"/>
      <c r="D26" s="32">
        <f>INT((D$6+D$7+D$8+D$11+D$12+D$13+D$14+D$17)*$C26)</f>
        <v>0</v>
      </c>
    </row>
    <row r="27" spans="1:4" s="28" customFormat="1" ht="12.75" customHeight="1" x14ac:dyDescent="0.3">
      <c r="A27" s="29"/>
      <c r="B27" s="48"/>
      <c r="C27" s="44"/>
      <c r="D27" s="32">
        <f>INT((D$6+D$7+D$8+D$11+D$12+D$13+D$14+D$17)*$C27)</f>
        <v>0</v>
      </c>
    </row>
    <row r="28" spans="1:4" s="28" customFormat="1" ht="12.75" customHeight="1" x14ac:dyDescent="0.3">
      <c r="A28" s="29"/>
      <c r="B28" s="48" t="s">
        <v>206</v>
      </c>
      <c r="C28" s="44"/>
      <c r="D28" s="32">
        <f>INT((D$6+D$7+D$8+D$11+D$12+D$13+D$14+D$17)*$C28)</f>
        <v>0</v>
      </c>
    </row>
    <row r="29" spans="1:4" s="28" customFormat="1" ht="12.75" customHeight="1" x14ac:dyDescent="0.3">
      <c r="A29" s="33"/>
      <c r="B29" s="33" t="s">
        <v>183</v>
      </c>
      <c r="C29" s="33"/>
      <c r="D29" s="35">
        <f t="shared" ref="D29" si="7">SUM(D11:D28)</f>
        <v>0</v>
      </c>
    </row>
    <row r="30" spans="1:4" s="28" customFormat="1" ht="12.75" customHeight="1" x14ac:dyDescent="0.3">
      <c r="A30" s="49"/>
      <c r="B30" s="50" t="s">
        <v>207</v>
      </c>
      <c r="C30" s="51"/>
      <c r="D30" s="52">
        <f>(D6+D10+D29)*0.06</f>
        <v>0</v>
      </c>
    </row>
    <row r="31" spans="1:4" s="28" customFormat="1" ht="12.75" customHeight="1" x14ac:dyDescent="0.3">
      <c r="A31" s="53"/>
      <c r="B31" s="54" t="s">
        <v>208</v>
      </c>
      <c r="C31" s="39"/>
      <c r="D31" s="32">
        <f>(D10+D29+D30)*0.15</f>
        <v>0</v>
      </c>
    </row>
    <row r="32" spans="1:4" s="28" customFormat="1" ht="12.75" customHeight="1" x14ac:dyDescent="0.3">
      <c r="A32" s="53"/>
      <c r="B32" s="54" t="s">
        <v>209</v>
      </c>
      <c r="C32" s="29"/>
      <c r="D32" s="42">
        <v>0</v>
      </c>
    </row>
    <row r="33" spans="1:219" s="28" customFormat="1" ht="12.75" customHeight="1" x14ac:dyDescent="0.3">
      <c r="A33" s="53"/>
      <c r="B33" s="55" t="s">
        <v>210</v>
      </c>
      <c r="C33" s="29"/>
      <c r="D33" s="56"/>
    </row>
    <row r="34" spans="1:219" s="28" customFormat="1" ht="12.75" customHeight="1" x14ac:dyDescent="0.3">
      <c r="A34" s="53"/>
      <c r="B34" s="55" t="s">
        <v>211</v>
      </c>
      <c r="C34" s="29"/>
      <c r="D34" s="42"/>
    </row>
    <row r="35" spans="1:219" s="28" customFormat="1" ht="12.75" customHeight="1" x14ac:dyDescent="0.3">
      <c r="A35" s="53"/>
      <c r="B35" s="98" t="s">
        <v>195</v>
      </c>
      <c r="C35" s="29"/>
      <c r="D35" s="96"/>
    </row>
    <row r="36" spans="1:219" s="28" customFormat="1" ht="12.75" customHeight="1" x14ac:dyDescent="0.3">
      <c r="A36" s="53"/>
      <c r="B36" s="54" t="s">
        <v>212</v>
      </c>
      <c r="C36" s="29"/>
      <c r="D36" s="56"/>
    </row>
    <row r="37" spans="1:219" s="28" customFormat="1" ht="12.75" customHeight="1" x14ac:dyDescent="0.3">
      <c r="A37" s="53"/>
      <c r="B37" s="54" t="s">
        <v>213</v>
      </c>
      <c r="C37" s="29"/>
      <c r="D37" s="56"/>
    </row>
    <row r="38" spans="1:219" s="28" customFormat="1" ht="12.75" customHeight="1" x14ac:dyDescent="0.3">
      <c r="A38" s="57"/>
      <c r="B38" s="58" t="s">
        <v>214</v>
      </c>
      <c r="C38" s="59"/>
      <c r="D38" s="60">
        <f>D6+D10+D29+D30+D31+D32+D33+D34+D35+D36+D37</f>
        <v>0</v>
      </c>
    </row>
    <row r="39" spans="1:219" s="28" customFormat="1" ht="12.75" customHeight="1" x14ac:dyDescent="0.3">
      <c r="A39" s="53"/>
      <c r="B39" s="54" t="s">
        <v>215</v>
      </c>
      <c r="C39" s="29"/>
      <c r="D39" s="62"/>
    </row>
    <row r="40" spans="1:219" s="28" customFormat="1" ht="12.75" customHeight="1" x14ac:dyDescent="0.3">
      <c r="A40" s="49"/>
      <c r="B40" s="50" t="s">
        <v>216</v>
      </c>
      <c r="C40" s="63">
        <v>0.1</v>
      </c>
      <c r="D40" s="52">
        <f>INT(D38*0.1)</f>
        <v>0</v>
      </c>
    </row>
    <row r="41" spans="1:219" s="28" customFormat="1" ht="12.75" customHeight="1" x14ac:dyDescent="0.3">
      <c r="A41" s="57"/>
      <c r="B41" s="58" t="s">
        <v>217</v>
      </c>
      <c r="C41" s="59"/>
      <c r="D41" s="60">
        <v>54000000</v>
      </c>
    </row>
    <row r="42" spans="1:219" s="28" customFormat="1" ht="12.75" customHeight="1" x14ac:dyDescent="0.3">
      <c r="A42" s="49"/>
      <c r="B42" s="50" t="s">
        <v>218</v>
      </c>
      <c r="C42" s="36"/>
      <c r="D42" s="64"/>
    </row>
    <row r="43" spans="1:219" s="28" customFormat="1" ht="12.75" customHeight="1" x14ac:dyDescent="0.3">
      <c r="A43" s="53"/>
      <c r="B43" s="54" t="s">
        <v>219</v>
      </c>
      <c r="C43" s="29"/>
      <c r="D43" s="42"/>
    </row>
    <row r="44" spans="1:219" s="28" customFormat="1" ht="12.75" customHeight="1" thickBot="1" x14ac:dyDescent="0.35">
      <c r="A44" s="53"/>
      <c r="B44" s="54" t="s">
        <v>220</v>
      </c>
      <c r="C44" s="29"/>
      <c r="D44" s="42"/>
    </row>
    <row r="45" spans="1:219" s="28" customFormat="1" ht="12.75" customHeight="1" thickBot="1" x14ac:dyDescent="0.35">
      <c r="A45" s="65"/>
      <c r="B45" s="66" t="s">
        <v>221</v>
      </c>
      <c r="C45" s="27"/>
      <c r="D45" s="67">
        <f t="shared" ref="D45" si="8">TRUNC(D41+D42+D43+D44,0-3)</f>
        <v>54000000</v>
      </c>
    </row>
    <row r="46" spans="1:219" x14ac:dyDescent="0.15">
      <c r="D46" s="6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</row>
    <row r="47" spans="1:219" x14ac:dyDescent="0.15">
      <c r="B47" s="61"/>
      <c r="C47" s="28"/>
      <c r="D47" s="41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</row>
    <row r="48" spans="1:219" s="69" customFormat="1" ht="12" x14ac:dyDescent="0.3">
      <c r="B48" s="70"/>
      <c r="C48" s="71"/>
      <c r="D48" s="72"/>
    </row>
    <row r="49" spans="2:4" s="69" customFormat="1" ht="12" x14ac:dyDescent="0.3">
      <c r="B49" s="70"/>
      <c r="C49" s="73"/>
      <c r="D49" s="74" t="s">
        <v>222</v>
      </c>
    </row>
    <row r="50" spans="2:4" s="26" customFormat="1" x14ac:dyDescent="0.15">
      <c r="B50" s="25"/>
      <c r="C50" s="25"/>
      <c r="D50" s="75" t="s">
        <v>223</v>
      </c>
    </row>
    <row r="51" spans="2:4" s="26" customFormat="1" x14ac:dyDescent="0.15">
      <c r="B51" s="25"/>
      <c r="C51" s="25"/>
      <c r="D51" s="76">
        <f>D7*3.5%*1.4</f>
        <v>0</v>
      </c>
    </row>
    <row r="52" spans="2:4" s="77" customFormat="1" x14ac:dyDescent="0.15">
      <c r="D52" s="75" t="s">
        <v>224</v>
      </c>
    </row>
    <row r="53" spans="2:4" s="78" customFormat="1" ht="15.75" customHeight="1" x14ac:dyDescent="0.3">
      <c r="D53" s="79">
        <f>D7*7.995%*20%</f>
        <v>0</v>
      </c>
    </row>
    <row r="54" spans="2:4" s="26" customFormat="1" x14ac:dyDescent="0.15">
      <c r="B54" s="25"/>
      <c r="C54" s="25"/>
      <c r="D54" s="75" t="s">
        <v>225</v>
      </c>
    </row>
    <row r="55" spans="2:4" s="26" customFormat="1" x14ac:dyDescent="0.15">
      <c r="B55" s="25"/>
      <c r="C55" s="25"/>
      <c r="D55" s="80">
        <f>D7*3.5%*10%</f>
        <v>0</v>
      </c>
    </row>
    <row r="56" spans="2:4" s="26" customFormat="1" x14ac:dyDescent="0.15">
      <c r="B56" s="25"/>
      <c r="C56" s="25"/>
      <c r="D56" s="75" t="s">
        <v>226</v>
      </c>
    </row>
    <row r="57" spans="2:4" s="26" customFormat="1" x14ac:dyDescent="0.15">
      <c r="B57" s="25"/>
      <c r="C57" s="25"/>
      <c r="D57" s="80">
        <v>1125000</v>
      </c>
    </row>
    <row r="58" spans="2:4" s="26" customFormat="1" x14ac:dyDescent="0.15">
      <c r="B58" s="25"/>
      <c r="C58" s="25"/>
      <c r="D58" s="81"/>
    </row>
  </sheetData>
  <mergeCells count="4">
    <mergeCell ref="A1:D1"/>
    <mergeCell ref="A2:D2"/>
    <mergeCell ref="A3:B3"/>
    <mergeCell ref="A8:A9"/>
  </mergeCells>
  <phoneticPr fontId="1" type="noConversion"/>
  <printOptions verticalCentered="1"/>
  <pageMargins left="0.66916668415069602" right="0.31486111879348799" top="0.55097222328186002" bottom="0.39347222447395303" header="0.43291667103767401" footer="0.31486111879348799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zoomScale="85" zoomScaleNormal="85" workbookViewId="0">
      <selection activeCell="I5" sqref="I5:J7"/>
    </sheetView>
  </sheetViews>
  <sheetFormatPr defaultRowHeight="26.1" customHeight="1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26.1" customHeight="1" x14ac:dyDescent="0.3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20" ht="26.1" customHeight="1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20" ht="26.1" customHeight="1" x14ac:dyDescent="0.3">
      <c r="A3" s="88" t="s">
        <v>2</v>
      </c>
      <c r="B3" s="88" t="s">
        <v>3</v>
      </c>
      <c r="C3" s="88" t="s">
        <v>4</v>
      </c>
      <c r="D3" s="88" t="s">
        <v>5</v>
      </c>
      <c r="E3" s="88" t="s">
        <v>6</v>
      </c>
      <c r="F3" s="88"/>
      <c r="G3" s="88" t="s">
        <v>9</v>
      </c>
      <c r="H3" s="88"/>
      <c r="I3" s="88" t="s">
        <v>10</v>
      </c>
      <c r="J3" s="88"/>
      <c r="K3" s="88" t="s">
        <v>11</v>
      </c>
      <c r="L3" s="88"/>
      <c r="M3" s="88" t="s">
        <v>12</v>
      </c>
      <c r="N3" s="87" t="s">
        <v>13</v>
      </c>
      <c r="O3" s="87" t="s">
        <v>14</v>
      </c>
      <c r="P3" s="87" t="s">
        <v>15</v>
      </c>
      <c r="Q3" s="87" t="s">
        <v>16</v>
      </c>
      <c r="R3" s="87" t="s">
        <v>17</v>
      </c>
      <c r="S3" s="87" t="s">
        <v>18</v>
      </c>
      <c r="T3" s="87" t="s">
        <v>19</v>
      </c>
    </row>
    <row r="4" spans="1:20" ht="26.1" customHeight="1" x14ac:dyDescent="0.3">
      <c r="A4" s="89"/>
      <c r="B4" s="89"/>
      <c r="C4" s="89"/>
      <c r="D4" s="89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89"/>
      <c r="N4" s="87"/>
      <c r="O4" s="87"/>
      <c r="P4" s="87"/>
      <c r="Q4" s="87"/>
      <c r="R4" s="87"/>
      <c r="S4" s="87"/>
      <c r="T4" s="87"/>
    </row>
    <row r="5" spans="1:20" ht="26.1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>
        <f>F6</f>
        <v>0</v>
      </c>
      <c r="F5" s="10">
        <f>E5*D5</f>
        <v>0</v>
      </c>
      <c r="G5" s="10">
        <f>H6</f>
        <v>0</v>
      </c>
      <c r="H5" s="10">
        <f>G5*D5</f>
        <v>0</v>
      </c>
      <c r="I5" s="10"/>
      <c r="J5" s="10"/>
      <c r="K5" s="10">
        <f t="shared" ref="K5:L7" si="0">E5+G5+I5</f>
        <v>0</v>
      </c>
      <c r="L5" s="10">
        <f t="shared" si="0"/>
        <v>0</v>
      </c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26.1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>
        <f>F7</f>
        <v>0</v>
      </c>
      <c r="F6" s="10">
        <f>E6*D6</f>
        <v>0</v>
      </c>
      <c r="G6" s="10">
        <f>H7</f>
        <v>0</v>
      </c>
      <c r="H6" s="10">
        <f>G6*D6</f>
        <v>0</v>
      </c>
      <c r="I6" s="10"/>
      <c r="J6" s="10"/>
      <c r="K6" s="10">
        <f t="shared" si="0"/>
        <v>0</v>
      </c>
      <c r="L6" s="10">
        <f t="shared" si="0"/>
        <v>0</v>
      </c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26.1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>
        <f>공종별내역서!F29</f>
        <v>0</v>
      </c>
      <c r="F7" s="10">
        <f>E7*D7</f>
        <v>0</v>
      </c>
      <c r="G7" s="10">
        <f>공종별내역서!H29</f>
        <v>0</v>
      </c>
      <c r="H7" s="10">
        <f>G7*D7</f>
        <v>0</v>
      </c>
      <c r="I7" s="10"/>
      <c r="J7" s="10"/>
      <c r="K7" s="10">
        <f t="shared" si="0"/>
        <v>0</v>
      </c>
      <c r="L7" s="10">
        <f t="shared" si="0"/>
        <v>0</v>
      </c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26.1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T8" s="5"/>
    </row>
    <row r="9" spans="1:20" ht="26.1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T9" s="5"/>
    </row>
    <row r="10" spans="1:20" ht="26.1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T10" s="5"/>
    </row>
    <row r="11" spans="1:20" ht="26.1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T11" s="5"/>
    </row>
    <row r="12" spans="1:20" ht="26.1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T12" s="5"/>
    </row>
    <row r="13" spans="1:20" ht="26.1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T13" s="5"/>
    </row>
    <row r="14" spans="1:20" ht="26.1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T14" s="5"/>
    </row>
    <row r="15" spans="1:20" ht="26.1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T15" s="5"/>
    </row>
    <row r="16" spans="1:20" ht="26.1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T16" s="5"/>
    </row>
    <row r="17" spans="1:20" ht="26.1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T17" s="5"/>
    </row>
    <row r="18" spans="1:20" ht="26.1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5"/>
    </row>
    <row r="19" spans="1:20" ht="26.1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5"/>
    </row>
    <row r="20" spans="1:20" ht="26.1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5"/>
    </row>
    <row r="21" spans="1:20" ht="26.1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5"/>
    </row>
    <row r="22" spans="1:20" ht="26.1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5"/>
    </row>
    <row r="23" spans="1:20" ht="26.1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5"/>
    </row>
    <row r="24" spans="1:20" ht="26.1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0" ht="26.1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0" ht="26.1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5"/>
    </row>
    <row r="27" spans="1:20" ht="26.1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T27" s="5"/>
    </row>
    <row r="28" spans="1:20" ht="26.1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T28" s="5"/>
    </row>
    <row r="29" spans="1:20" ht="26.1" customHeight="1" x14ac:dyDescent="0.3">
      <c r="A29" s="8" t="s">
        <v>89</v>
      </c>
      <c r="B29" s="9"/>
      <c r="C29" s="9"/>
      <c r="D29" s="9"/>
      <c r="E29" s="9"/>
      <c r="F29" s="10">
        <f>F5</f>
        <v>0</v>
      </c>
      <c r="G29" s="9"/>
      <c r="H29" s="10">
        <f>H5</f>
        <v>0</v>
      </c>
      <c r="I29" s="9"/>
      <c r="J29" s="10">
        <f>J5</f>
        <v>0</v>
      </c>
      <c r="K29" s="9"/>
      <c r="L29" s="10">
        <f>L5</f>
        <v>0</v>
      </c>
      <c r="M29" s="9"/>
      <c r="T29" s="5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9"/>
  <sheetViews>
    <sheetView zoomScale="85" zoomScaleNormal="85" workbookViewId="0">
      <selection activeCell="I5" sqref="I5:J11"/>
    </sheetView>
  </sheetViews>
  <sheetFormatPr defaultRowHeight="26.1" customHeight="1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6.1" customHeight="1" x14ac:dyDescent="0.3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48" ht="26.1" customHeight="1" x14ac:dyDescent="0.3">
      <c r="A2" s="88" t="s">
        <v>2</v>
      </c>
      <c r="B2" s="88" t="s">
        <v>3</v>
      </c>
      <c r="C2" s="88" t="s">
        <v>4</v>
      </c>
      <c r="D2" s="88" t="s">
        <v>5</v>
      </c>
      <c r="E2" s="88" t="s">
        <v>6</v>
      </c>
      <c r="F2" s="88"/>
      <c r="G2" s="88" t="s">
        <v>9</v>
      </c>
      <c r="H2" s="88"/>
      <c r="I2" s="88" t="s">
        <v>10</v>
      </c>
      <c r="J2" s="88"/>
      <c r="K2" s="88" t="s">
        <v>11</v>
      </c>
      <c r="L2" s="88"/>
      <c r="M2" s="88" t="s">
        <v>12</v>
      </c>
      <c r="N2" s="87" t="s">
        <v>20</v>
      </c>
      <c r="O2" s="87" t="s">
        <v>14</v>
      </c>
      <c r="P2" s="87" t="s">
        <v>21</v>
      </c>
      <c r="Q2" s="87" t="s">
        <v>13</v>
      </c>
      <c r="R2" s="87" t="s">
        <v>22</v>
      </c>
      <c r="S2" s="87" t="s">
        <v>23</v>
      </c>
      <c r="T2" s="87" t="s">
        <v>24</v>
      </c>
      <c r="U2" s="87" t="s">
        <v>25</v>
      </c>
      <c r="V2" s="87" t="s">
        <v>26</v>
      </c>
      <c r="W2" s="87" t="s">
        <v>27</v>
      </c>
      <c r="X2" s="87" t="s">
        <v>28</v>
      </c>
      <c r="Y2" s="87" t="s">
        <v>29</v>
      </c>
      <c r="Z2" s="87" t="s">
        <v>30</v>
      </c>
      <c r="AA2" s="87" t="s">
        <v>31</v>
      </c>
      <c r="AB2" s="87" t="s">
        <v>32</v>
      </c>
      <c r="AC2" s="87" t="s">
        <v>33</v>
      </c>
      <c r="AD2" s="87" t="s">
        <v>34</v>
      </c>
      <c r="AE2" s="87" t="s">
        <v>35</v>
      </c>
      <c r="AF2" s="87" t="s">
        <v>36</v>
      </c>
      <c r="AG2" s="87" t="s">
        <v>37</v>
      </c>
      <c r="AH2" s="87" t="s">
        <v>38</v>
      </c>
      <c r="AI2" s="87" t="s">
        <v>39</v>
      </c>
      <c r="AJ2" s="87" t="s">
        <v>40</v>
      </c>
      <c r="AK2" s="87" t="s">
        <v>41</v>
      </c>
      <c r="AL2" s="87" t="s">
        <v>42</v>
      </c>
      <c r="AM2" s="87" t="s">
        <v>43</v>
      </c>
      <c r="AN2" s="87" t="s">
        <v>44</v>
      </c>
      <c r="AO2" s="87" t="s">
        <v>45</v>
      </c>
      <c r="AP2" s="87" t="s">
        <v>46</v>
      </c>
      <c r="AQ2" s="87" t="s">
        <v>47</v>
      </c>
      <c r="AR2" s="87" t="s">
        <v>48</v>
      </c>
      <c r="AS2" s="87" t="s">
        <v>16</v>
      </c>
      <c r="AT2" s="87" t="s">
        <v>17</v>
      </c>
      <c r="AU2" s="87" t="s">
        <v>49</v>
      </c>
      <c r="AV2" s="87" t="s">
        <v>50</v>
      </c>
    </row>
    <row r="3" spans="1:48" ht="26.1" customHeight="1" x14ac:dyDescent="0.3">
      <c r="A3" s="88"/>
      <c r="B3" s="88"/>
      <c r="C3" s="88"/>
      <c r="D3" s="88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88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</row>
    <row r="4" spans="1:48" ht="26.1" customHeight="1" x14ac:dyDescent="0.3">
      <c r="A4" s="8" t="s">
        <v>56</v>
      </c>
      <c r="B4" s="8" t="s">
        <v>58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26.1" customHeight="1" x14ac:dyDescent="0.3">
      <c r="A5" s="8" t="s">
        <v>59</v>
      </c>
      <c r="B5" s="8" t="s">
        <v>60</v>
      </c>
      <c r="C5" s="8" t="s">
        <v>61</v>
      </c>
      <c r="D5" s="9">
        <v>426.37</v>
      </c>
      <c r="E5" s="11">
        <f>TRUNC(단가대비표!O5,0)</f>
        <v>0</v>
      </c>
      <c r="F5" s="11">
        <f t="shared" ref="F5:F10" si="0">TRUNC(E5*D5, 0)</f>
        <v>0</v>
      </c>
      <c r="G5" s="11">
        <f>TRUNC(단가대비표!P5,0)</f>
        <v>0</v>
      </c>
      <c r="H5" s="11">
        <f t="shared" ref="H5:H10" si="1">TRUNC(G5*D5, 0)</f>
        <v>0</v>
      </c>
      <c r="I5" s="11"/>
      <c r="J5" s="11"/>
      <c r="K5" s="11">
        <f t="shared" ref="K5:L10" si="2">TRUNC(E5+G5+I5, 0)</f>
        <v>0</v>
      </c>
      <c r="L5" s="11">
        <f t="shared" si="2"/>
        <v>0</v>
      </c>
      <c r="M5" s="8" t="s">
        <v>62</v>
      </c>
      <c r="N5" s="2" t="s">
        <v>63</v>
      </c>
      <c r="O5" s="2" t="s">
        <v>52</v>
      </c>
      <c r="P5" s="2" t="s">
        <v>52</v>
      </c>
      <c r="Q5" s="2" t="s">
        <v>57</v>
      </c>
      <c r="R5" s="2" t="s">
        <v>64</v>
      </c>
      <c r="S5" s="2" t="s">
        <v>64</v>
      </c>
      <c r="T5" s="2" t="s">
        <v>65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66</v>
      </c>
      <c r="AV5" s="3">
        <v>263</v>
      </c>
    </row>
    <row r="6" spans="1:48" ht="26.1" customHeight="1" x14ac:dyDescent="0.3">
      <c r="A6" s="8" t="s">
        <v>67</v>
      </c>
      <c r="B6" s="8" t="s">
        <v>52</v>
      </c>
      <c r="C6" s="8" t="s">
        <v>61</v>
      </c>
      <c r="D6" s="9">
        <v>17.86</v>
      </c>
      <c r="E6" s="11">
        <f>TRUNC(단가대비표!O7,0)</f>
        <v>0</v>
      </c>
      <c r="F6" s="11">
        <f t="shared" si="0"/>
        <v>0</v>
      </c>
      <c r="G6" s="11">
        <f>TRUNC(단가대비표!P7,0)</f>
        <v>0</v>
      </c>
      <c r="H6" s="11">
        <f t="shared" si="1"/>
        <v>0</v>
      </c>
      <c r="I6" s="11"/>
      <c r="J6" s="11"/>
      <c r="K6" s="11">
        <f t="shared" si="2"/>
        <v>0</v>
      </c>
      <c r="L6" s="11">
        <f t="shared" si="2"/>
        <v>0</v>
      </c>
      <c r="M6" s="8" t="s">
        <v>68</v>
      </c>
      <c r="N6" s="2" t="s">
        <v>69</v>
      </c>
      <c r="O6" s="2" t="s">
        <v>52</v>
      </c>
      <c r="P6" s="2" t="s">
        <v>52</v>
      </c>
      <c r="Q6" s="2" t="s">
        <v>57</v>
      </c>
      <c r="R6" s="2" t="s">
        <v>64</v>
      </c>
      <c r="S6" s="2" t="s">
        <v>64</v>
      </c>
      <c r="T6" s="2" t="s">
        <v>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70</v>
      </c>
      <c r="AV6" s="3">
        <v>461</v>
      </c>
    </row>
    <row r="7" spans="1:48" ht="26.1" customHeight="1" x14ac:dyDescent="0.3">
      <c r="A7" s="8" t="s">
        <v>71</v>
      </c>
      <c r="B7" s="8" t="s">
        <v>52</v>
      </c>
      <c r="C7" s="8" t="s">
        <v>61</v>
      </c>
      <c r="D7" s="9">
        <v>8.1050000000000004</v>
      </c>
      <c r="E7" s="11">
        <f>TRUNC(단가대비표!O6,0)</f>
        <v>0</v>
      </c>
      <c r="F7" s="11">
        <f t="shared" si="0"/>
        <v>0</v>
      </c>
      <c r="G7" s="11">
        <f>TRUNC(단가대비표!P6,0)</f>
        <v>0</v>
      </c>
      <c r="H7" s="11">
        <f t="shared" si="1"/>
        <v>0</v>
      </c>
      <c r="I7" s="11"/>
      <c r="J7" s="11"/>
      <c r="K7" s="11">
        <f t="shared" si="2"/>
        <v>0</v>
      </c>
      <c r="L7" s="11">
        <f t="shared" si="2"/>
        <v>0</v>
      </c>
      <c r="M7" s="8" t="s">
        <v>72</v>
      </c>
      <c r="N7" s="2" t="s">
        <v>73</v>
      </c>
      <c r="O7" s="2" t="s">
        <v>52</v>
      </c>
      <c r="P7" s="2" t="s">
        <v>52</v>
      </c>
      <c r="Q7" s="2" t="s">
        <v>57</v>
      </c>
      <c r="R7" s="2" t="s">
        <v>64</v>
      </c>
      <c r="S7" s="2" t="s">
        <v>64</v>
      </c>
      <c r="T7" s="2" t="s">
        <v>65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74</v>
      </c>
      <c r="AV7" s="3">
        <v>463</v>
      </c>
    </row>
    <row r="8" spans="1:48" ht="26.1" customHeight="1" x14ac:dyDescent="0.3">
      <c r="A8" s="8" t="s">
        <v>75</v>
      </c>
      <c r="B8" s="8" t="s">
        <v>52</v>
      </c>
      <c r="C8" s="8" t="s">
        <v>61</v>
      </c>
      <c r="D8" s="9">
        <v>14.946</v>
      </c>
      <c r="E8" s="11">
        <f>TRUNC(단가대비표!O8,0)</f>
        <v>0</v>
      </c>
      <c r="F8" s="11">
        <f t="shared" si="0"/>
        <v>0</v>
      </c>
      <c r="G8" s="11">
        <f>TRUNC(단가대비표!P8,0)</f>
        <v>0</v>
      </c>
      <c r="H8" s="11">
        <f t="shared" si="1"/>
        <v>0</v>
      </c>
      <c r="I8" s="11"/>
      <c r="J8" s="11"/>
      <c r="K8" s="11">
        <f t="shared" si="2"/>
        <v>0</v>
      </c>
      <c r="L8" s="11">
        <f t="shared" si="2"/>
        <v>0</v>
      </c>
      <c r="M8" s="8" t="s">
        <v>76</v>
      </c>
      <c r="N8" s="2" t="s">
        <v>77</v>
      </c>
      <c r="O8" s="2" t="s">
        <v>52</v>
      </c>
      <c r="P8" s="2" t="s">
        <v>52</v>
      </c>
      <c r="Q8" s="2" t="s">
        <v>57</v>
      </c>
      <c r="R8" s="2" t="s">
        <v>64</v>
      </c>
      <c r="S8" s="2" t="s">
        <v>64</v>
      </c>
      <c r="T8" s="2" t="s">
        <v>65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78</v>
      </c>
      <c r="AV8" s="3">
        <v>464</v>
      </c>
    </row>
    <row r="9" spans="1:48" ht="26.1" customHeight="1" x14ac:dyDescent="0.3">
      <c r="A9" s="8" t="s">
        <v>79</v>
      </c>
      <c r="B9" s="8" t="s">
        <v>80</v>
      </c>
      <c r="C9" s="8" t="s">
        <v>61</v>
      </c>
      <c r="D9" s="9">
        <v>335.09199999999998</v>
      </c>
      <c r="E9" s="11">
        <f>TRUNC(단가대비표!O9,0)</f>
        <v>0</v>
      </c>
      <c r="F9" s="11">
        <f t="shared" si="0"/>
        <v>0</v>
      </c>
      <c r="G9" s="11">
        <f>TRUNC(단가대비표!P9,0)</f>
        <v>0</v>
      </c>
      <c r="H9" s="11">
        <f t="shared" si="1"/>
        <v>0</v>
      </c>
      <c r="I9" s="11"/>
      <c r="J9" s="11"/>
      <c r="K9" s="11">
        <f t="shared" si="2"/>
        <v>0</v>
      </c>
      <c r="L9" s="11">
        <f t="shared" si="2"/>
        <v>0</v>
      </c>
      <c r="M9" s="8" t="s">
        <v>81</v>
      </c>
      <c r="N9" s="2" t="s">
        <v>82</v>
      </c>
      <c r="O9" s="2" t="s">
        <v>52</v>
      </c>
      <c r="P9" s="2" t="s">
        <v>52</v>
      </c>
      <c r="Q9" s="2" t="s">
        <v>57</v>
      </c>
      <c r="R9" s="2" t="s">
        <v>64</v>
      </c>
      <c r="S9" s="2" t="s">
        <v>64</v>
      </c>
      <c r="T9" s="2" t="s">
        <v>65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83</v>
      </c>
      <c r="AV9" s="3">
        <v>267</v>
      </c>
    </row>
    <row r="10" spans="1:48" ht="26.1" customHeight="1" x14ac:dyDescent="0.3">
      <c r="A10" s="8" t="s">
        <v>84</v>
      </c>
      <c r="B10" s="8" t="s">
        <v>85</v>
      </c>
      <c r="C10" s="8" t="s">
        <v>61</v>
      </c>
      <c r="D10" s="9">
        <v>802.37300000000005</v>
      </c>
      <c r="E10" s="11">
        <f>TRUNC(단가대비표!O10,0)</f>
        <v>0</v>
      </c>
      <c r="F10" s="11">
        <f t="shared" si="0"/>
        <v>0</v>
      </c>
      <c r="G10" s="11">
        <f>TRUNC(단가대비표!P10,0)</f>
        <v>0</v>
      </c>
      <c r="H10" s="11">
        <f t="shared" si="1"/>
        <v>0</v>
      </c>
      <c r="I10" s="11"/>
      <c r="J10" s="11"/>
      <c r="K10" s="11">
        <f t="shared" si="2"/>
        <v>0</v>
      </c>
      <c r="L10" s="11">
        <f t="shared" si="2"/>
        <v>0</v>
      </c>
      <c r="M10" s="8" t="s">
        <v>86</v>
      </c>
      <c r="N10" s="2" t="s">
        <v>87</v>
      </c>
      <c r="O10" s="2" t="s">
        <v>52</v>
      </c>
      <c r="P10" s="2" t="s">
        <v>52</v>
      </c>
      <c r="Q10" s="2" t="s">
        <v>57</v>
      </c>
      <c r="R10" s="2" t="s">
        <v>64</v>
      </c>
      <c r="S10" s="2" t="s">
        <v>64</v>
      </c>
      <c r="T10" s="2" t="s">
        <v>65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88</v>
      </c>
      <c r="AV10" s="3">
        <v>465</v>
      </c>
    </row>
    <row r="11" spans="1:48" ht="26.1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48" ht="26.1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26.1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26.1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26.1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26.1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4" ht="26.1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4" ht="26.1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4" ht="26.1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4" ht="26.1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4" ht="26.1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4" ht="26.1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4" ht="26.1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4" ht="26.1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4" ht="26.1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4" ht="26.1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4" ht="26.1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4" ht="26.1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4" ht="26.1" customHeight="1" x14ac:dyDescent="0.3">
      <c r="A29" s="8" t="s">
        <v>89</v>
      </c>
      <c r="B29" s="9"/>
      <c r="C29" s="9"/>
      <c r="D29" s="9"/>
      <c r="E29" s="9"/>
      <c r="F29" s="11">
        <f>SUM(F5:F28)</f>
        <v>0</v>
      </c>
      <c r="G29" s="9"/>
      <c r="H29" s="11">
        <f>SUM(H5:H28)</f>
        <v>0</v>
      </c>
      <c r="I29" s="9"/>
      <c r="J29" s="11">
        <f>SUM(J5:J28)</f>
        <v>0</v>
      </c>
      <c r="K29" s="9"/>
      <c r="L29" s="11">
        <f>SUM(L5:L28)</f>
        <v>0</v>
      </c>
      <c r="M29" s="9"/>
      <c r="N29" t="s">
        <v>90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opLeftCell="B1" zoomScale="85" zoomScaleNormal="85" workbookViewId="0">
      <selection activeCell="D40" sqref="D40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customWidth="1"/>
    <col min="14" max="14" width="2.625" hidden="1" customWidth="1"/>
  </cols>
  <sheetData>
    <row r="1" spans="1:14" ht="30" customHeight="1" x14ac:dyDescent="0.3">
      <c r="A1" s="90" t="s">
        <v>91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4" ht="30" customHeight="1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4" ht="30" customHeight="1" x14ac:dyDescent="0.3">
      <c r="A3" s="4" t="s">
        <v>92</v>
      </c>
      <c r="B3" s="4" t="s">
        <v>2</v>
      </c>
      <c r="C3" s="4" t="s">
        <v>3</v>
      </c>
      <c r="D3" s="4" t="s">
        <v>4</v>
      </c>
      <c r="E3" s="4" t="s">
        <v>93</v>
      </c>
      <c r="F3" s="4" t="s">
        <v>94</v>
      </c>
      <c r="G3" s="4" t="s">
        <v>95</v>
      </c>
      <c r="H3" s="4" t="s">
        <v>96</v>
      </c>
      <c r="I3" s="4" t="s">
        <v>97</v>
      </c>
      <c r="J3" s="4" t="s">
        <v>98</v>
      </c>
      <c r="K3" s="4" t="s">
        <v>99</v>
      </c>
      <c r="L3" s="4" t="s">
        <v>100</v>
      </c>
      <c r="M3" s="4" t="s">
        <v>101</v>
      </c>
      <c r="N3" s="1" t="s">
        <v>102</v>
      </c>
    </row>
    <row r="4" spans="1:14" ht="30" customHeight="1" x14ac:dyDescent="0.3">
      <c r="A4" s="8" t="s">
        <v>52</v>
      </c>
      <c r="B4" s="8" t="s">
        <v>52</v>
      </c>
      <c r="C4" s="8" t="s">
        <v>52</v>
      </c>
      <c r="D4" s="8" t="s">
        <v>52</v>
      </c>
      <c r="E4" s="13"/>
      <c r="F4" s="13"/>
      <c r="G4" s="13"/>
      <c r="H4" s="13"/>
      <c r="I4" s="8" t="s">
        <v>52</v>
      </c>
      <c r="J4" s="8" t="s">
        <v>52</v>
      </c>
      <c r="K4" s="8" t="s">
        <v>52</v>
      </c>
      <c r="L4" s="8" t="s">
        <v>52</v>
      </c>
      <c r="M4" s="8" t="s">
        <v>52</v>
      </c>
      <c r="N4" s="2" t="s">
        <v>52</v>
      </c>
    </row>
  </sheetData>
  <mergeCells count="2">
    <mergeCell ref="A1:M1"/>
    <mergeCell ref="A2:M2"/>
  </mergeCells>
  <phoneticPr fontId="1" type="noConversion"/>
  <pageMargins left="0.78740157480314954" right="0" top="0.39370078740157477" bottom="0.39370078740157477" header="0" footer="0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5"/>
  <sheetViews>
    <sheetView zoomScale="85" zoomScaleNormal="85"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</cols>
  <sheetData>
    <row r="1" spans="1:51" ht="30" customHeight="1" x14ac:dyDescent="0.3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51" ht="30" customHeight="1" x14ac:dyDescent="0.3">
      <c r="A2" s="88" t="s">
        <v>2</v>
      </c>
      <c r="B2" s="88" t="s">
        <v>3</v>
      </c>
      <c r="C2" s="88" t="s">
        <v>4</v>
      </c>
      <c r="D2" s="88" t="s">
        <v>5</v>
      </c>
      <c r="E2" s="88" t="s">
        <v>6</v>
      </c>
      <c r="F2" s="88"/>
      <c r="G2" s="88" t="s">
        <v>9</v>
      </c>
      <c r="H2" s="88"/>
      <c r="I2" s="88" t="s">
        <v>10</v>
      </c>
      <c r="J2" s="88"/>
      <c r="K2" s="88" t="s">
        <v>11</v>
      </c>
      <c r="L2" s="88"/>
      <c r="M2" s="88" t="s">
        <v>12</v>
      </c>
      <c r="N2" s="87" t="s">
        <v>103</v>
      </c>
      <c r="O2" s="87" t="s">
        <v>20</v>
      </c>
      <c r="P2" s="87" t="s">
        <v>22</v>
      </c>
      <c r="Q2" s="87" t="s">
        <v>23</v>
      </c>
      <c r="R2" s="87" t="s">
        <v>24</v>
      </c>
      <c r="S2" s="87" t="s">
        <v>25</v>
      </c>
      <c r="T2" s="87" t="s">
        <v>26</v>
      </c>
      <c r="U2" s="87" t="s">
        <v>27</v>
      </c>
      <c r="V2" s="87" t="s">
        <v>28</v>
      </c>
      <c r="W2" s="87" t="s">
        <v>29</v>
      </c>
      <c r="X2" s="87" t="s">
        <v>30</v>
      </c>
      <c r="Y2" s="87" t="s">
        <v>31</v>
      </c>
      <c r="Z2" s="87" t="s">
        <v>32</v>
      </c>
      <c r="AA2" s="87" t="s">
        <v>33</v>
      </c>
      <c r="AB2" s="87" t="s">
        <v>34</v>
      </c>
      <c r="AC2" s="87" t="s">
        <v>35</v>
      </c>
      <c r="AD2" s="87" t="s">
        <v>36</v>
      </c>
      <c r="AE2" s="87" t="s">
        <v>37</v>
      </c>
      <c r="AF2" s="87" t="s">
        <v>38</v>
      </c>
      <c r="AG2" s="87" t="s">
        <v>39</v>
      </c>
      <c r="AH2" s="87" t="s">
        <v>40</v>
      </c>
      <c r="AI2" s="87" t="s">
        <v>41</v>
      </c>
      <c r="AJ2" s="87" t="s">
        <v>42</v>
      </c>
      <c r="AK2" s="87" t="s">
        <v>43</v>
      </c>
      <c r="AL2" s="87" t="s">
        <v>44</v>
      </c>
      <c r="AM2" s="87" t="s">
        <v>45</v>
      </c>
      <c r="AN2" s="87" t="s">
        <v>46</v>
      </c>
      <c r="AO2" s="87" t="s">
        <v>47</v>
      </c>
      <c r="AP2" s="87" t="s">
        <v>104</v>
      </c>
      <c r="AQ2" s="87" t="s">
        <v>105</v>
      </c>
      <c r="AR2" s="87" t="s">
        <v>106</v>
      </c>
      <c r="AS2" s="87" t="s">
        <v>107</v>
      </c>
      <c r="AT2" s="87" t="s">
        <v>108</v>
      </c>
      <c r="AU2" s="87" t="s">
        <v>109</v>
      </c>
      <c r="AV2" s="87" t="s">
        <v>48</v>
      </c>
      <c r="AW2" s="87" t="s">
        <v>110</v>
      </c>
      <c r="AX2" s="1" t="s">
        <v>102</v>
      </c>
      <c r="AY2" s="1" t="s">
        <v>21</v>
      </c>
    </row>
    <row r="3" spans="1:51" ht="30" customHeight="1" x14ac:dyDescent="0.3">
      <c r="A3" s="88"/>
      <c r="B3" s="88"/>
      <c r="C3" s="88"/>
      <c r="D3" s="88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88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51" ht="30" customHeight="1" x14ac:dyDescent="0.3">
      <c r="A4" s="92" t="s">
        <v>111</v>
      </c>
      <c r="B4" s="92"/>
      <c r="C4" s="92"/>
      <c r="D4" s="92"/>
      <c r="E4" s="93"/>
      <c r="F4" s="94"/>
      <c r="G4" s="93"/>
      <c r="H4" s="94"/>
      <c r="I4" s="93"/>
      <c r="J4" s="94"/>
      <c r="K4" s="93"/>
      <c r="L4" s="94"/>
      <c r="M4" s="92"/>
      <c r="N4" s="1" t="s">
        <v>52</v>
      </c>
    </row>
    <row r="5" spans="1:51" ht="30" customHeight="1" x14ac:dyDescent="0.3">
      <c r="A5" s="8" t="s">
        <v>52</v>
      </c>
      <c r="B5" s="8" t="s">
        <v>52</v>
      </c>
      <c r="C5" s="8" t="s">
        <v>52</v>
      </c>
      <c r="D5" s="9"/>
      <c r="E5" s="12"/>
      <c r="F5" s="13"/>
      <c r="G5" s="12"/>
      <c r="H5" s="13"/>
      <c r="I5" s="12"/>
      <c r="J5" s="13"/>
      <c r="K5" s="12"/>
      <c r="L5" s="13"/>
      <c r="M5" s="8" t="s">
        <v>52</v>
      </c>
      <c r="N5" s="2" t="s">
        <v>52</v>
      </c>
      <c r="O5" s="2" t="s">
        <v>52</v>
      </c>
      <c r="P5" s="2" t="s">
        <v>52</v>
      </c>
      <c r="Q5" s="2" t="s">
        <v>52</v>
      </c>
      <c r="R5" s="2" t="s">
        <v>52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 t="s">
        <v>52</v>
      </c>
      <c r="AW5" s="2" t="s">
        <v>52</v>
      </c>
      <c r="AX5" s="2" t="s">
        <v>52</v>
      </c>
      <c r="AY5" s="2" t="s">
        <v>52</v>
      </c>
    </row>
  </sheetData>
  <mergeCells count="47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AV2:AV3"/>
    <mergeCell ref="AW2:AW3"/>
    <mergeCell ref="AL2:AL3"/>
    <mergeCell ref="AM2:AM3"/>
    <mergeCell ref="AN2:AN3"/>
    <mergeCell ref="AO2:AO3"/>
    <mergeCell ref="AP2:AP3"/>
    <mergeCell ref="AQ2:AQ3"/>
    <mergeCell ref="A4:M4"/>
    <mergeCell ref="AR2:AR3"/>
    <mergeCell ref="AS2:AS3"/>
    <mergeCell ref="AT2:AT3"/>
    <mergeCell ref="AU2:AU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opLeftCell="B1" zoomScale="85" zoomScaleNormal="85" workbookViewId="0">
      <selection sqref="A1:J1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</cols>
  <sheetData>
    <row r="1" spans="1:11" ht="30" customHeight="1" x14ac:dyDescent="0.3">
      <c r="A1" s="90" t="s">
        <v>112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ht="30" customHeight="1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</row>
    <row r="3" spans="1:11" ht="30" customHeight="1" x14ac:dyDescent="0.3">
      <c r="A3" s="4" t="s">
        <v>92</v>
      </c>
      <c r="B3" s="4" t="s">
        <v>2</v>
      </c>
      <c r="C3" s="4" t="s">
        <v>3</v>
      </c>
      <c r="D3" s="4" t="s">
        <v>4</v>
      </c>
      <c r="E3" s="4" t="s">
        <v>93</v>
      </c>
      <c r="F3" s="4" t="s">
        <v>94</v>
      </c>
      <c r="G3" s="4" t="s">
        <v>95</v>
      </c>
      <c r="H3" s="4" t="s">
        <v>96</v>
      </c>
      <c r="I3" s="4" t="s">
        <v>97</v>
      </c>
      <c r="J3" s="4" t="s">
        <v>113</v>
      </c>
      <c r="K3" s="1" t="s">
        <v>114</v>
      </c>
    </row>
    <row r="4" spans="1:11" ht="30" customHeight="1" x14ac:dyDescent="0.3">
      <c r="A4" s="8" t="s">
        <v>52</v>
      </c>
      <c r="B4" s="8" t="s">
        <v>52</v>
      </c>
      <c r="C4" s="8" t="s">
        <v>52</v>
      </c>
      <c r="D4" s="8" t="s">
        <v>52</v>
      </c>
      <c r="E4" s="14"/>
      <c r="F4" s="14"/>
      <c r="G4" s="14"/>
      <c r="H4" s="14"/>
      <c r="I4" s="8" t="s">
        <v>52</v>
      </c>
      <c r="J4" s="8" t="s">
        <v>52</v>
      </c>
      <c r="K4" s="2" t="s">
        <v>52</v>
      </c>
    </row>
  </sheetData>
  <mergeCells count="2">
    <mergeCell ref="A1:J1"/>
    <mergeCell ref="A2:J2"/>
  </mergeCells>
  <phoneticPr fontId="1" type="noConversion"/>
  <pageMargins left="0.78740157480314954" right="0" top="0.39370078740157477" bottom="0.39370078740157477" header="0" footer="0"/>
  <pageSetup paperSize="9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zoomScale="85" zoomScaleNormal="85" workbookViewId="0">
      <selection sqref="A1:F1"/>
    </sheetView>
  </sheetViews>
  <sheetFormatPr defaultRowHeight="16.5" x14ac:dyDescent="0.3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</cols>
  <sheetData>
    <row r="1" spans="1:12" ht="30" customHeight="1" x14ac:dyDescent="0.3">
      <c r="A1" s="90" t="s">
        <v>115</v>
      </c>
      <c r="B1" s="90"/>
      <c r="C1" s="90"/>
      <c r="D1" s="90"/>
      <c r="E1" s="90"/>
      <c r="F1" s="90"/>
    </row>
    <row r="2" spans="1:12" ht="30" customHeight="1" x14ac:dyDescent="0.3">
      <c r="A2" s="95" t="s">
        <v>1</v>
      </c>
      <c r="B2" s="95"/>
      <c r="C2" s="95"/>
      <c r="D2" s="95"/>
      <c r="E2" s="95"/>
      <c r="F2" s="95"/>
    </row>
    <row r="3" spans="1:12" ht="30" customHeight="1" x14ac:dyDescent="0.3">
      <c r="A3" s="4" t="s">
        <v>116</v>
      </c>
      <c r="B3" s="4" t="s">
        <v>93</v>
      </c>
      <c r="C3" s="4" t="s">
        <v>94</v>
      </c>
      <c r="D3" s="4" t="s">
        <v>95</v>
      </c>
      <c r="E3" s="4" t="s">
        <v>96</v>
      </c>
      <c r="F3" s="4" t="s">
        <v>113</v>
      </c>
      <c r="G3" s="1" t="s">
        <v>114</v>
      </c>
      <c r="H3" s="1" t="s">
        <v>117</v>
      </c>
      <c r="I3" s="1" t="s">
        <v>118</v>
      </c>
      <c r="J3" s="1" t="s">
        <v>119</v>
      </c>
      <c r="K3" s="1" t="s">
        <v>4</v>
      </c>
      <c r="L3" s="1" t="s">
        <v>5</v>
      </c>
    </row>
    <row r="4" spans="1:12" ht="20.100000000000001" customHeight="1" x14ac:dyDescent="0.3">
      <c r="A4" s="15" t="s">
        <v>120</v>
      </c>
      <c r="B4" s="15"/>
      <c r="C4" s="15"/>
      <c r="D4" s="15"/>
      <c r="E4" s="15"/>
      <c r="F4" s="16" t="s">
        <v>52</v>
      </c>
      <c r="G4" s="1" t="s">
        <v>52</v>
      </c>
      <c r="I4" s="1" t="s">
        <v>52</v>
      </c>
      <c r="J4" s="1" t="s">
        <v>52</v>
      </c>
      <c r="K4" s="1" t="s">
        <v>52</v>
      </c>
    </row>
    <row r="5" spans="1:12" ht="20.100000000000001" customHeight="1" x14ac:dyDescent="0.3">
      <c r="A5" s="17" t="s">
        <v>52</v>
      </c>
      <c r="B5" s="18"/>
      <c r="C5" s="18"/>
      <c r="D5" s="18"/>
      <c r="E5" s="18"/>
      <c r="F5" s="17" t="s">
        <v>52</v>
      </c>
      <c r="G5" s="1" t="s">
        <v>52</v>
      </c>
      <c r="H5" s="1" t="s">
        <v>52</v>
      </c>
      <c r="I5" s="1" t="s">
        <v>52</v>
      </c>
      <c r="J5" s="1" t="s">
        <v>52</v>
      </c>
      <c r="K5" s="1" t="s">
        <v>52</v>
      </c>
    </row>
    <row r="6" spans="1:12" ht="20.100000000000001" customHeight="1" x14ac:dyDescent="0.3">
      <c r="A6" s="19" t="s">
        <v>121</v>
      </c>
      <c r="B6" s="20"/>
      <c r="C6" s="20"/>
      <c r="D6" s="20"/>
      <c r="E6" s="20">
        <v>0</v>
      </c>
      <c r="F6" s="21"/>
    </row>
  </sheetData>
  <mergeCells count="2">
    <mergeCell ref="A1:F1"/>
    <mergeCell ref="A2:F2"/>
  </mergeCells>
  <phoneticPr fontId="1" type="noConversion"/>
  <pageMargins left="0.78740157480314954" right="0" top="0.39370078740157477" bottom="0.39370078740157477" header="0" footer="0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"/>
  <sheetViews>
    <sheetView topLeftCell="B1" zoomScale="85" zoomScaleNormal="85" workbookViewId="0">
      <selection activeCell="U5" sqref="U5:U10"/>
    </sheetView>
  </sheetViews>
  <sheetFormatPr defaultRowHeight="26.1" customHeight="1" x14ac:dyDescent="0.3"/>
  <cols>
    <col min="1" max="1" width="17.25" hidden="1" customWidth="1"/>
    <col min="2" max="2" width="19.375" bestFit="1" customWidth="1"/>
    <col min="3" max="3" width="30.5" bestFit="1" customWidth="1"/>
    <col min="4" max="4" width="5.5" bestFit="1" customWidth="1"/>
    <col min="5" max="5" width="11.25" bestFit="1" customWidth="1"/>
    <col min="6" max="6" width="6.625" bestFit="1" customWidth="1"/>
    <col min="7" max="7" width="9.25" bestFit="1" customWidth="1"/>
    <col min="8" max="8" width="6.625" bestFit="1" customWidth="1"/>
    <col min="9" max="9" width="9.25" bestFit="1" customWidth="1"/>
    <col min="10" max="10" width="6.625" bestFit="1" customWidth="1"/>
    <col min="11" max="11" width="10.375" bestFit="1" customWidth="1"/>
    <col min="12" max="12" width="6.625" bestFit="1" customWidth="1"/>
    <col min="13" max="13" width="10.375" bestFit="1" customWidth="1"/>
    <col min="14" max="14" width="6.625" bestFit="1" customWidth="1"/>
    <col min="15" max="15" width="9.25" bestFit="1" customWidth="1"/>
    <col min="16" max="16" width="8.625" bestFit="1" customWidth="1"/>
    <col min="17" max="17" width="11.25" bestFit="1" customWidth="1"/>
    <col min="18" max="19" width="9.25" bestFit="1" customWidth="1"/>
    <col min="20" max="20" width="10.375" bestFit="1" customWidth="1"/>
    <col min="21" max="22" width="10.5" bestFit="1" customWidth="1"/>
    <col min="23" max="23" width="7.5" bestFit="1" customWidth="1"/>
    <col min="24" max="24" width="6.75" bestFit="1" customWidth="1"/>
    <col min="25" max="26" width="9" hidden="1" customWidth="1"/>
    <col min="27" max="27" width="11" hidden="1" customWidth="1"/>
    <col min="28" max="28" width="9" hidden="1" customWidth="1"/>
  </cols>
  <sheetData>
    <row r="1" spans="1:28" ht="26.1" customHeight="1" x14ac:dyDescent="0.3">
      <c r="A1" s="90" t="s">
        <v>122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spans="1:28" ht="26.1" customHeight="1" x14ac:dyDescent="0.3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8" ht="26.1" customHeight="1" x14ac:dyDescent="0.3">
      <c r="A3" s="88" t="s">
        <v>92</v>
      </c>
      <c r="B3" s="88" t="s">
        <v>2</v>
      </c>
      <c r="C3" s="88" t="s">
        <v>119</v>
      </c>
      <c r="D3" s="88" t="s">
        <v>4</v>
      </c>
      <c r="E3" s="88" t="s">
        <v>6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 t="s">
        <v>94</v>
      </c>
      <c r="Q3" s="88" t="s">
        <v>95</v>
      </c>
      <c r="R3" s="88"/>
      <c r="S3" s="88"/>
      <c r="T3" s="88"/>
      <c r="U3" s="88"/>
      <c r="V3" s="88"/>
      <c r="W3" s="88" t="s">
        <v>97</v>
      </c>
      <c r="X3" s="88" t="s">
        <v>12</v>
      </c>
      <c r="Y3" s="87" t="s">
        <v>130</v>
      </c>
      <c r="Z3" s="87" t="s">
        <v>131</v>
      </c>
      <c r="AA3" s="87" t="s">
        <v>132</v>
      </c>
      <c r="AB3" s="87" t="s">
        <v>48</v>
      </c>
    </row>
    <row r="4" spans="1:28" ht="26.1" customHeight="1" x14ac:dyDescent="0.3">
      <c r="A4" s="88"/>
      <c r="B4" s="88"/>
      <c r="C4" s="88"/>
      <c r="D4" s="88"/>
      <c r="E4" s="4" t="s">
        <v>123</v>
      </c>
      <c r="F4" s="4" t="s">
        <v>124</v>
      </c>
      <c r="G4" s="4" t="s">
        <v>125</v>
      </c>
      <c r="H4" s="4" t="s">
        <v>124</v>
      </c>
      <c r="I4" s="4" t="s">
        <v>126</v>
      </c>
      <c r="J4" s="4" t="s">
        <v>124</v>
      </c>
      <c r="K4" s="4" t="s">
        <v>127</v>
      </c>
      <c r="L4" s="4" t="s">
        <v>124</v>
      </c>
      <c r="M4" s="4" t="s">
        <v>128</v>
      </c>
      <c r="N4" s="4" t="s">
        <v>124</v>
      </c>
      <c r="O4" s="4" t="s">
        <v>129</v>
      </c>
      <c r="P4" s="88"/>
      <c r="Q4" s="4" t="s">
        <v>123</v>
      </c>
      <c r="R4" s="4" t="s">
        <v>125</v>
      </c>
      <c r="S4" s="4" t="s">
        <v>126</v>
      </c>
      <c r="T4" s="4" t="s">
        <v>127</v>
      </c>
      <c r="U4" s="4" t="s">
        <v>128</v>
      </c>
      <c r="V4" s="4" t="s">
        <v>129</v>
      </c>
      <c r="W4" s="88"/>
      <c r="X4" s="88"/>
      <c r="Y4" s="87"/>
      <c r="Z4" s="87"/>
      <c r="AA4" s="87"/>
      <c r="AB4" s="87"/>
    </row>
    <row r="5" spans="1:28" ht="26.1" customHeight="1" x14ac:dyDescent="0.3">
      <c r="A5" s="8" t="s">
        <v>63</v>
      </c>
      <c r="B5" s="8" t="s">
        <v>59</v>
      </c>
      <c r="C5" s="8" t="s">
        <v>60</v>
      </c>
      <c r="D5" s="22" t="s">
        <v>61</v>
      </c>
      <c r="E5" s="23">
        <v>0</v>
      </c>
      <c r="F5" s="8" t="s">
        <v>52</v>
      </c>
      <c r="G5" s="23">
        <v>0</v>
      </c>
      <c r="H5" s="8" t="s">
        <v>52</v>
      </c>
      <c r="I5" s="23">
        <v>0</v>
      </c>
      <c r="J5" s="8" t="s">
        <v>52</v>
      </c>
      <c r="K5" s="23">
        <v>0</v>
      </c>
      <c r="L5" s="8" t="s">
        <v>52</v>
      </c>
      <c r="M5" s="23">
        <v>0</v>
      </c>
      <c r="N5" s="8" t="s">
        <v>52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/>
      <c r="V5" s="23" t="e">
        <f t="shared" ref="V5:V10" si="0">SMALL(Q5:U5,COUNTIF(Q5:U5,0)+1)</f>
        <v>#NUM!</v>
      </c>
      <c r="W5" s="8" t="s">
        <v>62</v>
      </c>
      <c r="X5" s="8" t="s">
        <v>52</v>
      </c>
      <c r="Y5" s="2" t="s">
        <v>133</v>
      </c>
      <c r="Z5" s="2" t="s">
        <v>52</v>
      </c>
      <c r="AA5" s="24"/>
      <c r="AB5" s="2" t="s">
        <v>52</v>
      </c>
    </row>
    <row r="6" spans="1:28" ht="26.1" customHeight="1" x14ac:dyDescent="0.3">
      <c r="A6" s="8" t="s">
        <v>73</v>
      </c>
      <c r="B6" s="8" t="s">
        <v>71</v>
      </c>
      <c r="C6" s="8" t="s">
        <v>52</v>
      </c>
      <c r="D6" s="22" t="s">
        <v>61</v>
      </c>
      <c r="E6" s="23">
        <v>0</v>
      </c>
      <c r="F6" s="8" t="s">
        <v>52</v>
      </c>
      <c r="G6" s="23">
        <v>0</v>
      </c>
      <c r="H6" s="8" t="s">
        <v>52</v>
      </c>
      <c r="I6" s="23">
        <v>0</v>
      </c>
      <c r="J6" s="8" t="s">
        <v>52</v>
      </c>
      <c r="K6" s="23">
        <v>0</v>
      </c>
      <c r="L6" s="8" t="s">
        <v>52</v>
      </c>
      <c r="M6" s="23">
        <v>0</v>
      </c>
      <c r="N6" s="8" t="s">
        <v>52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/>
      <c r="V6" s="23" t="e">
        <f t="shared" si="0"/>
        <v>#NUM!</v>
      </c>
      <c r="W6" s="8" t="s">
        <v>72</v>
      </c>
      <c r="X6" s="8" t="s">
        <v>52</v>
      </c>
      <c r="Y6" s="2" t="s">
        <v>133</v>
      </c>
      <c r="Z6" s="2" t="s">
        <v>52</v>
      </c>
      <c r="AA6" s="24"/>
      <c r="AB6" s="2" t="s">
        <v>52</v>
      </c>
    </row>
    <row r="7" spans="1:28" ht="26.1" customHeight="1" x14ac:dyDescent="0.3">
      <c r="A7" s="8" t="s">
        <v>69</v>
      </c>
      <c r="B7" s="8" t="s">
        <v>67</v>
      </c>
      <c r="C7" s="8" t="s">
        <v>52</v>
      </c>
      <c r="D7" s="22" t="s">
        <v>61</v>
      </c>
      <c r="E7" s="23">
        <v>0</v>
      </c>
      <c r="F7" s="8" t="s">
        <v>52</v>
      </c>
      <c r="G7" s="23">
        <v>0</v>
      </c>
      <c r="H7" s="8" t="s">
        <v>52</v>
      </c>
      <c r="I7" s="23">
        <v>0</v>
      </c>
      <c r="J7" s="8" t="s">
        <v>52</v>
      </c>
      <c r="K7" s="23">
        <v>0</v>
      </c>
      <c r="L7" s="8" t="s">
        <v>52</v>
      </c>
      <c r="M7" s="23">
        <v>0</v>
      </c>
      <c r="N7" s="8" t="s">
        <v>52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/>
      <c r="V7" s="23" t="e">
        <f t="shared" si="0"/>
        <v>#NUM!</v>
      </c>
      <c r="W7" s="8" t="s">
        <v>68</v>
      </c>
      <c r="X7" s="8" t="s">
        <v>52</v>
      </c>
      <c r="Y7" s="2" t="s">
        <v>133</v>
      </c>
      <c r="Z7" s="2" t="s">
        <v>52</v>
      </c>
      <c r="AA7" s="24"/>
      <c r="AB7" s="2" t="s">
        <v>52</v>
      </c>
    </row>
    <row r="8" spans="1:28" ht="26.1" customHeight="1" x14ac:dyDescent="0.3">
      <c r="A8" s="8" t="s">
        <v>77</v>
      </c>
      <c r="B8" s="8" t="s">
        <v>75</v>
      </c>
      <c r="C8" s="8" t="s">
        <v>52</v>
      </c>
      <c r="D8" s="22" t="s">
        <v>61</v>
      </c>
      <c r="E8" s="23">
        <v>0</v>
      </c>
      <c r="F8" s="8" t="s">
        <v>52</v>
      </c>
      <c r="G8" s="23">
        <v>0</v>
      </c>
      <c r="H8" s="8" t="s">
        <v>52</v>
      </c>
      <c r="I8" s="23">
        <v>0</v>
      </c>
      <c r="J8" s="8" t="s">
        <v>52</v>
      </c>
      <c r="K8" s="23">
        <v>0</v>
      </c>
      <c r="L8" s="8" t="s">
        <v>52</v>
      </c>
      <c r="M8" s="23">
        <v>0</v>
      </c>
      <c r="N8" s="8" t="s">
        <v>52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/>
      <c r="V8" s="23" t="e">
        <f t="shared" si="0"/>
        <v>#NUM!</v>
      </c>
      <c r="W8" s="8" t="s">
        <v>76</v>
      </c>
      <c r="X8" s="8" t="s">
        <v>52</v>
      </c>
      <c r="Y8" s="2" t="s">
        <v>133</v>
      </c>
      <c r="Z8" s="2" t="s">
        <v>52</v>
      </c>
      <c r="AA8" s="24"/>
      <c r="AB8" s="2" t="s">
        <v>52</v>
      </c>
    </row>
    <row r="9" spans="1:28" ht="26.1" customHeight="1" x14ac:dyDescent="0.3">
      <c r="A9" s="8" t="s">
        <v>82</v>
      </c>
      <c r="B9" s="8" t="s">
        <v>79</v>
      </c>
      <c r="C9" s="8" t="s">
        <v>80</v>
      </c>
      <c r="D9" s="22" t="s">
        <v>61</v>
      </c>
      <c r="E9" s="23">
        <v>0</v>
      </c>
      <c r="F9" s="8" t="s">
        <v>52</v>
      </c>
      <c r="G9" s="23">
        <v>0</v>
      </c>
      <c r="H9" s="8" t="s">
        <v>52</v>
      </c>
      <c r="I9" s="23">
        <v>0</v>
      </c>
      <c r="J9" s="8" t="s">
        <v>52</v>
      </c>
      <c r="K9" s="23">
        <v>0</v>
      </c>
      <c r="L9" s="8" t="s">
        <v>52</v>
      </c>
      <c r="M9" s="23">
        <v>0</v>
      </c>
      <c r="N9" s="8" t="s">
        <v>52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/>
      <c r="V9" s="23" t="e">
        <f t="shared" si="0"/>
        <v>#NUM!</v>
      </c>
      <c r="W9" s="8" t="s">
        <v>81</v>
      </c>
      <c r="X9" s="8" t="s">
        <v>52</v>
      </c>
      <c r="Y9" s="2" t="s">
        <v>133</v>
      </c>
      <c r="Z9" s="2" t="s">
        <v>52</v>
      </c>
      <c r="AA9" s="24"/>
      <c r="AB9" s="2" t="s">
        <v>52</v>
      </c>
    </row>
    <row r="10" spans="1:28" ht="26.1" customHeight="1" x14ac:dyDescent="0.3">
      <c r="A10" s="8" t="s">
        <v>87</v>
      </c>
      <c r="B10" s="8" t="s">
        <v>84</v>
      </c>
      <c r="C10" s="8" t="s">
        <v>85</v>
      </c>
      <c r="D10" s="22" t="s">
        <v>61</v>
      </c>
      <c r="E10" s="23">
        <v>0</v>
      </c>
      <c r="F10" s="8" t="s">
        <v>52</v>
      </c>
      <c r="G10" s="23">
        <v>0</v>
      </c>
      <c r="H10" s="8" t="s">
        <v>52</v>
      </c>
      <c r="I10" s="23">
        <v>0</v>
      </c>
      <c r="J10" s="8" t="s">
        <v>52</v>
      </c>
      <c r="K10" s="23">
        <v>0</v>
      </c>
      <c r="L10" s="8" t="s">
        <v>52</v>
      </c>
      <c r="M10" s="23">
        <v>0</v>
      </c>
      <c r="N10" s="8" t="s">
        <v>134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/>
      <c r="V10" s="23" t="e">
        <f t="shared" si="0"/>
        <v>#NUM!</v>
      </c>
      <c r="W10" s="8" t="s">
        <v>86</v>
      </c>
      <c r="X10" s="8" t="s">
        <v>52</v>
      </c>
      <c r="Y10" s="2" t="s">
        <v>133</v>
      </c>
      <c r="Z10" s="2" t="s">
        <v>52</v>
      </c>
      <c r="AA10" s="24"/>
      <c r="AB10" s="2" t="s">
        <v>52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6.5" x14ac:dyDescent="0.3"/>
  <sheetData>
    <row r="1" spans="1:7" x14ac:dyDescent="0.3">
      <c r="A1" t="s">
        <v>135</v>
      </c>
    </row>
    <row r="2" spans="1:7" x14ac:dyDescent="0.3">
      <c r="A2" s="1" t="s">
        <v>136</v>
      </c>
      <c r="B2" t="s">
        <v>137</v>
      </c>
      <c r="C2" s="1" t="s">
        <v>138</v>
      </c>
    </row>
    <row r="3" spans="1:7" x14ac:dyDescent="0.3">
      <c r="A3" s="1" t="s">
        <v>139</v>
      </c>
      <c r="B3" t="s">
        <v>140</v>
      </c>
    </row>
    <row r="4" spans="1:7" x14ac:dyDescent="0.3">
      <c r="A4" s="1" t="s">
        <v>141</v>
      </c>
      <c r="B4">
        <v>5</v>
      </c>
    </row>
    <row r="5" spans="1:7" x14ac:dyDescent="0.3">
      <c r="A5" s="1" t="s">
        <v>142</v>
      </c>
      <c r="B5">
        <v>5</v>
      </c>
    </row>
    <row r="6" spans="1:7" x14ac:dyDescent="0.3">
      <c r="A6" s="1" t="s">
        <v>143</v>
      </c>
      <c r="B6" t="s">
        <v>144</v>
      </c>
    </row>
    <row r="7" spans="1:7" x14ac:dyDescent="0.3">
      <c r="A7" s="1" t="s">
        <v>145</v>
      </c>
      <c r="B7" t="s">
        <v>133</v>
      </c>
      <c r="C7" t="s">
        <v>65</v>
      </c>
    </row>
    <row r="8" spans="1:7" x14ac:dyDescent="0.3">
      <c r="A8" s="1" t="s">
        <v>146</v>
      </c>
      <c r="B8" t="s">
        <v>133</v>
      </c>
      <c r="C8">
        <v>2</v>
      </c>
    </row>
    <row r="9" spans="1:7" x14ac:dyDescent="0.3">
      <c r="A9" s="1" t="s">
        <v>147</v>
      </c>
      <c r="B9" t="s">
        <v>123</v>
      </c>
      <c r="C9" t="s">
        <v>125</v>
      </c>
      <c r="D9" t="s">
        <v>126</v>
      </c>
      <c r="E9" t="s">
        <v>127</v>
      </c>
      <c r="F9" t="s">
        <v>128</v>
      </c>
      <c r="G9" t="s">
        <v>148</v>
      </c>
    </row>
    <row r="10" spans="1:7" x14ac:dyDescent="0.3">
      <c r="A10" s="1" t="s">
        <v>149</v>
      </c>
      <c r="B10">
        <v>1267</v>
      </c>
      <c r="C10">
        <v>0</v>
      </c>
      <c r="D10">
        <v>0</v>
      </c>
    </row>
    <row r="11" spans="1:7" x14ac:dyDescent="0.3">
      <c r="A11" s="1" t="s">
        <v>150</v>
      </c>
      <c r="B11" t="s">
        <v>151</v>
      </c>
      <c r="C11">
        <v>4</v>
      </c>
    </row>
    <row r="12" spans="1:7" x14ac:dyDescent="0.3">
      <c r="A12" s="1" t="s">
        <v>152</v>
      </c>
      <c r="B12" t="s">
        <v>151</v>
      </c>
      <c r="C12">
        <v>4</v>
      </c>
    </row>
    <row r="13" spans="1:7" x14ac:dyDescent="0.3">
      <c r="A13" s="1" t="s">
        <v>153</v>
      </c>
      <c r="B13" t="s">
        <v>151</v>
      </c>
      <c r="C13">
        <v>3</v>
      </c>
    </row>
    <row r="14" spans="1:7" x14ac:dyDescent="0.3">
      <c r="A14" s="1" t="s">
        <v>154</v>
      </c>
      <c r="B14" t="s">
        <v>151</v>
      </c>
      <c r="C14">
        <v>5</v>
      </c>
    </row>
    <row r="15" spans="1:7" x14ac:dyDescent="0.3">
      <c r="A15" s="1" t="s">
        <v>155</v>
      </c>
      <c r="B15" t="s">
        <v>137</v>
      </c>
      <c r="C15" t="s">
        <v>156</v>
      </c>
      <c r="D15" t="s">
        <v>156</v>
      </c>
      <c r="E15" t="s">
        <v>156</v>
      </c>
      <c r="F15">
        <v>1</v>
      </c>
    </row>
    <row r="16" spans="1:7" x14ac:dyDescent="0.3">
      <c r="A16" s="1" t="s">
        <v>157</v>
      </c>
      <c r="B16">
        <v>1.1100000000000001</v>
      </c>
      <c r="C16">
        <v>1.1200000000000001</v>
      </c>
    </row>
    <row r="17" spans="1:13" x14ac:dyDescent="0.3">
      <c r="A17" s="1" t="s">
        <v>158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159</v>
      </c>
      <c r="B18">
        <v>1.25</v>
      </c>
      <c r="C18">
        <v>1.071</v>
      </c>
    </row>
    <row r="19" spans="1:13" x14ac:dyDescent="0.3">
      <c r="A19" s="1" t="s">
        <v>160</v>
      </c>
    </row>
    <row r="20" spans="1:13" x14ac:dyDescent="0.3">
      <c r="A20" s="1" t="s">
        <v>161</v>
      </c>
      <c r="B20" s="1" t="s">
        <v>133</v>
      </c>
      <c r="C20">
        <v>1</v>
      </c>
    </row>
    <row r="21" spans="1:13" x14ac:dyDescent="0.3">
      <c r="A21" t="s">
        <v>117</v>
      </c>
      <c r="B21" t="s">
        <v>162</v>
      </c>
      <c r="C21" t="s">
        <v>163</v>
      </c>
    </row>
    <row r="22" spans="1:13" x14ac:dyDescent="0.3">
      <c r="A22">
        <v>1</v>
      </c>
      <c r="B22" s="1" t="s">
        <v>164</v>
      </c>
      <c r="C22" s="1" t="s">
        <v>165</v>
      </c>
    </row>
    <row r="23" spans="1:13" x14ac:dyDescent="0.3">
      <c r="A23">
        <v>2</v>
      </c>
      <c r="B23" s="1" t="s">
        <v>166</v>
      </c>
      <c r="C23" s="1" t="s">
        <v>167</v>
      </c>
    </row>
    <row r="24" spans="1:13" x14ac:dyDescent="0.3">
      <c r="A24">
        <v>3</v>
      </c>
      <c r="B24" s="1" t="s">
        <v>168</v>
      </c>
      <c r="C24" s="1" t="s">
        <v>169</v>
      </c>
    </row>
    <row r="25" spans="1:13" x14ac:dyDescent="0.3">
      <c r="A25">
        <v>4</v>
      </c>
      <c r="B25" s="1" t="s">
        <v>170</v>
      </c>
      <c r="C25" s="1" t="s">
        <v>171</v>
      </c>
    </row>
    <row r="26" spans="1:13" x14ac:dyDescent="0.3">
      <c r="A26">
        <v>5</v>
      </c>
      <c r="B26" s="1" t="s">
        <v>172</v>
      </c>
      <c r="C26" s="1" t="s">
        <v>52</v>
      </c>
    </row>
    <row r="27" spans="1:13" x14ac:dyDescent="0.3">
      <c r="A27">
        <v>6</v>
      </c>
      <c r="B27" s="1" t="s">
        <v>173</v>
      </c>
      <c r="C27" s="1" t="s">
        <v>52</v>
      </c>
    </row>
    <row r="28" spans="1:13" x14ac:dyDescent="0.3">
      <c r="A28">
        <v>7</v>
      </c>
      <c r="B28" s="1" t="s">
        <v>173</v>
      </c>
      <c r="C28" s="1" t="s">
        <v>52</v>
      </c>
    </row>
    <row r="29" spans="1:13" x14ac:dyDescent="0.3">
      <c r="A29">
        <v>8</v>
      </c>
      <c r="B29" s="1" t="s">
        <v>173</v>
      </c>
      <c r="C29" s="1" t="s">
        <v>52</v>
      </c>
    </row>
    <row r="30" spans="1:13" x14ac:dyDescent="0.3">
      <c r="A30">
        <v>9</v>
      </c>
      <c r="B30" s="1" t="s">
        <v>173</v>
      </c>
      <c r="C30" s="1" t="s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15</vt:i4>
      </vt:variant>
    </vt:vector>
  </HeadingPairs>
  <TitlesOfParts>
    <vt:vector size="25" baseType="lpstr">
      <vt:lpstr>원가</vt:lpstr>
      <vt:lpstr>공종별집계표</vt:lpstr>
      <vt:lpstr>공종별내역서</vt:lpstr>
      <vt:lpstr>일위대가목록</vt:lpstr>
      <vt:lpstr>일위대가</vt:lpstr>
      <vt:lpstr>중기단가목록</vt:lpstr>
      <vt:lpstr>중기단가산출서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원가!Print_Area</vt:lpstr>
      <vt:lpstr>일위대가!Print_Area</vt:lpstr>
      <vt:lpstr>일위대가목록!Print_Area</vt:lpstr>
      <vt:lpstr>중기단가목록!Print_Area</vt:lpstr>
      <vt:lpstr>중기단가산출서!Print_Area</vt:lpstr>
      <vt:lpstr>공종별내역서!Print_Titles</vt:lpstr>
      <vt:lpstr>공종별집계표!Print_Titles</vt:lpstr>
      <vt:lpstr>단가대비표!Print_Titles</vt:lpstr>
      <vt:lpstr>일위대가!Print_Titles</vt:lpstr>
      <vt:lpstr>일위대가목록!Print_Titles</vt:lpstr>
      <vt:lpstr>중기단가목록!Print_Titles</vt:lpstr>
      <vt:lpstr>중기단가산출서!Print_Titles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2023-07-17T05:06:27Z</dcterms:created>
  <dcterms:modified xsi:type="dcterms:W3CDTF">2024-04-12T07:19:54Z</dcterms:modified>
</cp:coreProperties>
</file>